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autoCompressPictures="0"/>
  <bookViews>
    <workbookView xWindow="0" yWindow="0" windowWidth="25640" windowHeight="16060"/>
  </bookViews>
  <sheets>
    <sheet name="entry" sheetId="1" r:id="rId1"/>
    <sheet name="entry2" sheetId="7" r:id="rId2"/>
    <sheet name="summary" sheetId="6" r:id="rId3"/>
    <sheet name="EMFAC" sheetId="8" r:id="rId4"/>
    <sheet name="Sheet1" sheetId="9" r:id="rId5"/>
  </sheets>
  <externalReferences>
    <externalReference r:id="rId6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4" i="1"/>
  <c r="C5" i="1"/>
  <c r="T4" i="1"/>
  <c r="S4" i="1"/>
  <c r="Q4" i="1"/>
  <c r="P4" i="1"/>
  <c r="N4" i="1"/>
  <c r="M4" i="1"/>
  <c r="K4" i="1"/>
  <c r="J4" i="1"/>
  <c r="I4" i="1"/>
  <c r="H4" i="1"/>
  <c r="G4" i="1"/>
  <c r="F4" i="1"/>
  <c r="E4" i="1"/>
  <c r="D4" i="1"/>
  <c r="C4" i="1"/>
  <c r="N80" i="1"/>
  <c r="O80" i="1"/>
  <c r="P80" i="1"/>
  <c r="Q80" i="1"/>
  <c r="R80" i="1"/>
  <c r="S80" i="1"/>
  <c r="T80" i="1"/>
  <c r="N81" i="1"/>
  <c r="O81" i="1"/>
  <c r="P81" i="1"/>
  <c r="Q81" i="1"/>
  <c r="R81" i="1"/>
  <c r="S81" i="1"/>
  <c r="T81" i="1"/>
  <c r="N82" i="1"/>
  <c r="O82" i="1"/>
  <c r="P82" i="1"/>
  <c r="Q82" i="1"/>
  <c r="R82" i="1"/>
  <c r="S82" i="1"/>
  <c r="T82" i="1"/>
  <c r="N83" i="1"/>
  <c r="O83" i="1"/>
  <c r="P83" i="1"/>
  <c r="Q83" i="1"/>
  <c r="R83" i="1"/>
  <c r="S83" i="1"/>
  <c r="T83" i="1"/>
  <c r="N84" i="1"/>
  <c r="O84" i="1"/>
  <c r="P84" i="1"/>
  <c r="Q84" i="1"/>
  <c r="R84" i="1"/>
  <c r="S84" i="1"/>
  <c r="T84" i="1"/>
  <c r="N85" i="1"/>
  <c r="O85" i="1"/>
  <c r="P85" i="1"/>
  <c r="Q85" i="1"/>
  <c r="R85" i="1"/>
  <c r="S85" i="1"/>
  <c r="T85" i="1"/>
  <c r="N86" i="1"/>
  <c r="O86" i="1"/>
  <c r="P86" i="1"/>
  <c r="Q86" i="1"/>
  <c r="R86" i="1"/>
  <c r="S86" i="1"/>
  <c r="T86" i="1"/>
  <c r="N87" i="1"/>
  <c r="O87" i="1"/>
  <c r="P87" i="1"/>
  <c r="Q87" i="1"/>
  <c r="R87" i="1"/>
  <c r="S87" i="1"/>
  <c r="T87" i="1"/>
  <c r="N88" i="1"/>
  <c r="O88" i="1"/>
  <c r="P88" i="1"/>
  <c r="Q88" i="1"/>
  <c r="R88" i="1"/>
  <c r="S88" i="1"/>
  <c r="T88" i="1"/>
  <c r="N89" i="1"/>
  <c r="O89" i="1"/>
  <c r="P89" i="1"/>
  <c r="Q89" i="1"/>
  <c r="R89" i="1"/>
  <c r="S89" i="1"/>
  <c r="T89" i="1"/>
  <c r="N90" i="1"/>
  <c r="O90" i="1"/>
  <c r="P90" i="1"/>
  <c r="Q90" i="1"/>
  <c r="R90" i="1"/>
  <c r="S90" i="1"/>
  <c r="T90" i="1"/>
  <c r="N91" i="1"/>
  <c r="O91" i="1"/>
  <c r="P91" i="1"/>
  <c r="Q91" i="1"/>
  <c r="R91" i="1"/>
  <c r="S91" i="1"/>
  <c r="T91" i="1"/>
  <c r="N92" i="1"/>
  <c r="O92" i="1"/>
  <c r="P92" i="1"/>
  <c r="Q92" i="1"/>
  <c r="R92" i="1"/>
  <c r="S92" i="1"/>
  <c r="T92" i="1"/>
  <c r="N93" i="1"/>
  <c r="O93" i="1"/>
  <c r="P93" i="1"/>
  <c r="Q93" i="1"/>
  <c r="R93" i="1"/>
  <c r="S93" i="1"/>
  <c r="T93" i="1"/>
  <c r="N94" i="1"/>
  <c r="O94" i="1"/>
  <c r="P94" i="1"/>
  <c r="Q94" i="1"/>
  <c r="R94" i="1"/>
  <c r="S94" i="1"/>
  <c r="T94" i="1"/>
  <c r="N95" i="1"/>
  <c r="O95" i="1"/>
  <c r="P95" i="1"/>
  <c r="Q95" i="1"/>
  <c r="R95" i="1"/>
  <c r="S95" i="1"/>
  <c r="T95" i="1"/>
  <c r="N96" i="1"/>
  <c r="O96" i="1"/>
  <c r="P96" i="1"/>
  <c r="Q96" i="1"/>
  <c r="R96" i="1"/>
  <c r="S96" i="1"/>
  <c r="T96" i="1"/>
  <c r="N97" i="1"/>
  <c r="O97" i="1"/>
  <c r="P97" i="1"/>
  <c r="Q97" i="1"/>
  <c r="R97" i="1"/>
  <c r="S97" i="1"/>
  <c r="T97" i="1"/>
  <c r="N98" i="1"/>
  <c r="O98" i="1"/>
  <c r="P98" i="1"/>
  <c r="Q98" i="1"/>
  <c r="R98" i="1"/>
  <c r="S98" i="1"/>
  <c r="T98" i="1"/>
  <c r="N99" i="1"/>
  <c r="O99" i="1"/>
  <c r="P99" i="1"/>
  <c r="Q99" i="1"/>
  <c r="R99" i="1"/>
  <c r="S99" i="1"/>
  <c r="T99" i="1"/>
  <c r="N100" i="1"/>
  <c r="O100" i="1"/>
  <c r="P100" i="1"/>
  <c r="Q100" i="1"/>
  <c r="R100" i="1"/>
  <c r="S100" i="1"/>
  <c r="T100" i="1"/>
  <c r="N101" i="1"/>
  <c r="O101" i="1"/>
  <c r="P101" i="1"/>
  <c r="Q101" i="1"/>
  <c r="R101" i="1"/>
  <c r="S101" i="1"/>
  <c r="T101" i="1"/>
  <c r="N102" i="1"/>
  <c r="O102" i="1"/>
  <c r="P102" i="1"/>
  <c r="Q102" i="1"/>
  <c r="R102" i="1"/>
  <c r="S102" i="1"/>
  <c r="T102" i="1"/>
  <c r="N103" i="1"/>
  <c r="O103" i="1"/>
  <c r="P103" i="1"/>
  <c r="Q103" i="1"/>
  <c r="R103" i="1"/>
  <c r="S103" i="1"/>
  <c r="T103" i="1"/>
  <c r="N104" i="1"/>
  <c r="O104" i="1"/>
  <c r="P104" i="1"/>
  <c r="Q104" i="1"/>
  <c r="R104" i="1"/>
  <c r="S104" i="1"/>
  <c r="T104" i="1"/>
  <c r="N105" i="1"/>
  <c r="O105" i="1"/>
  <c r="P105" i="1"/>
  <c r="Q105" i="1"/>
  <c r="R105" i="1"/>
  <c r="S105" i="1"/>
  <c r="T105" i="1"/>
  <c r="N106" i="1"/>
  <c r="O106" i="1"/>
  <c r="P106" i="1"/>
  <c r="Q106" i="1"/>
  <c r="R106" i="1"/>
  <c r="S106" i="1"/>
  <c r="T106" i="1"/>
  <c r="N107" i="1"/>
  <c r="O107" i="1"/>
  <c r="P107" i="1"/>
  <c r="Q107" i="1"/>
  <c r="R107" i="1"/>
  <c r="S107" i="1"/>
  <c r="T107" i="1"/>
  <c r="N108" i="1"/>
  <c r="O108" i="1"/>
  <c r="P108" i="1"/>
  <c r="Q108" i="1"/>
  <c r="R108" i="1"/>
  <c r="S108" i="1"/>
  <c r="T108" i="1"/>
  <c r="N109" i="1"/>
  <c r="O109" i="1"/>
  <c r="P109" i="1"/>
  <c r="Q109" i="1"/>
  <c r="R109" i="1"/>
  <c r="S109" i="1"/>
  <c r="T109" i="1"/>
  <c r="N110" i="1"/>
  <c r="O110" i="1"/>
  <c r="P110" i="1"/>
  <c r="Q110" i="1"/>
  <c r="R110" i="1"/>
  <c r="S110" i="1"/>
  <c r="T110" i="1"/>
  <c r="N111" i="1"/>
  <c r="O111" i="1"/>
  <c r="P111" i="1"/>
  <c r="Q111" i="1"/>
  <c r="R111" i="1"/>
  <c r="S111" i="1"/>
  <c r="T111" i="1"/>
  <c r="N112" i="1"/>
  <c r="O112" i="1"/>
  <c r="P112" i="1"/>
  <c r="Q112" i="1"/>
  <c r="R112" i="1"/>
  <c r="S112" i="1"/>
  <c r="T112" i="1"/>
  <c r="N113" i="1"/>
  <c r="O113" i="1"/>
  <c r="P113" i="1"/>
  <c r="Q113" i="1"/>
  <c r="R113" i="1"/>
  <c r="S113" i="1"/>
  <c r="T113" i="1"/>
  <c r="N114" i="1"/>
  <c r="O114" i="1"/>
  <c r="P114" i="1"/>
  <c r="Q114" i="1"/>
  <c r="R114" i="1"/>
  <c r="S114" i="1"/>
  <c r="T114" i="1"/>
  <c r="N115" i="1"/>
  <c r="O115" i="1"/>
  <c r="P115" i="1"/>
  <c r="Q115" i="1"/>
  <c r="R115" i="1"/>
  <c r="S115" i="1"/>
  <c r="T115" i="1"/>
  <c r="N116" i="1"/>
  <c r="O116" i="1"/>
  <c r="P116" i="1"/>
  <c r="Q116" i="1"/>
  <c r="R116" i="1"/>
  <c r="S116" i="1"/>
  <c r="T116" i="1"/>
  <c r="N117" i="1"/>
  <c r="O117" i="1"/>
  <c r="P117" i="1"/>
  <c r="Q117" i="1"/>
  <c r="R117" i="1"/>
  <c r="S117" i="1"/>
  <c r="T117" i="1"/>
  <c r="N118" i="1"/>
  <c r="O118" i="1"/>
  <c r="P118" i="1"/>
  <c r="Q118" i="1"/>
  <c r="R118" i="1"/>
  <c r="S118" i="1"/>
  <c r="T118" i="1"/>
  <c r="N119" i="1"/>
  <c r="O119" i="1"/>
  <c r="P119" i="1"/>
  <c r="Q119" i="1"/>
  <c r="R119" i="1"/>
  <c r="S119" i="1"/>
  <c r="T119" i="1"/>
  <c r="N120" i="1"/>
  <c r="O120" i="1"/>
  <c r="P120" i="1"/>
  <c r="Q120" i="1"/>
  <c r="R120" i="1"/>
  <c r="S120" i="1"/>
  <c r="T120" i="1"/>
  <c r="N121" i="1"/>
  <c r="O121" i="1"/>
  <c r="P121" i="1"/>
  <c r="Q121" i="1"/>
  <c r="R121" i="1"/>
  <c r="S121" i="1"/>
  <c r="T121" i="1"/>
  <c r="N122" i="1"/>
  <c r="O122" i="1"/>
  <c r="P122" i="1"/>
  <c r="Q122" i="1"/>
  <c r="R122" i="1"/>
  <c r="S122" i="1"/>
  <c r="T122" i="1"/>
  <c r="N123" i="1"/>
  <c r="O123" i="1"/>
  <c r="P123" i="1"/>
  <c r="Q123" i="1"/>
  <c r="R123" i="1"/>
  <c r="S123" i="1"/>
  <c r="T123" i="1"/>
  <c r="N124" i="1"/>
  <c r="O124" i="1"/>
  <c r="P124" i="1"/>
  <c r="Q124" i="1"/>
  <c r="R124" i="1"/>
  <c r="S124" i="1"/>
  <c r="T124" i="1"/>
  <c r="N125" i="1"/>
  <c r="O125" i="1"/>
  <c r="P125" i="1"/>
  <c r="Q125" i="1"/>
  <c r="R125" i="1"/>
  <c r="S125" i="1"/>
  <c r="T125" i="1"/>
  <c r="N126" i="1"/>
  <c r="O126" i="1"/>
  <c r="P126" i="1"/>
  <c r="Q126" i="1"/>
  <c r="R126" i="1"/>
  <c r="S126" i="1"/>
  <c r="T126" i="1"/>
  <c r="N127" i="1"/>
  <c r="O127" i="1"/>
  <c r="P127" i="1"/>
  <c r="Q127" i="1"/>
  <c r="R127" i="1"/>
  <c r="S127" i="1"/>
  <c r="T127" i="1"/>
  <c r="N128" i="1"/>
  <c r="O128" i="1"/>
  <c r="P128" i="1"/>
  <c r="Q128" i="1"/>
  <c r="R128" i="1"/>
  <c r="S128" i="1"/>
  <c r="T128" i="1"/>
  <c r="N129" i="1"/>
  <c r="O129" i="1"/>
  <c r="P129" i="1"/>
  <c r="Q129" i="1"/>
  <c r="R129" i="1"/>
  <c r="S129" i="1"/>
  <c r="T129" i="1"/>
  <c r="N130" i="1"/>
  <c r="O130" i="1"/>
  <c r="P130" i="1"/>
  <c r="Q130" i="1"/>
  <c r="R130" i="1"/>
  <c r="S130" i="1"/>
  <c r="T130" i="1"/>
  <c r="N131" i="1"/>
  <c r="O131" i="1"/>
  <c r="P131" i="1"/>
  <c r="Q131" i="1"/>
  <c r="R131" i="1"/>
  <c r="S131" i="1"/>
  <c r="T131" i="1"/>
  <c r="N132" i="1"/>
  <c r="O132" i="1"/>
  <c r="P132" i="1"/>
  <c r="Q132" i="1"/>
  <c r="R132" i="1"/>
  <c r="S132" i="1"/>
  <c r="T132" i="1"/>
  <c r="N133" i="1"/>
  <c r="O133" i="1"/>
  <c r="P133" i="1"/>
  <c r="Q133" i="1"/>
  <c r="R133" i="1"/>
  <c r="S133" i="1"/>
  <c r="T133" i="1"/>
  <c r="N134" i="1"/>
  <c r="O134" i="1"/>
  <c r="P134" i="1"/>
  <c r="Q134" i="1"/>
  <c r="R134" i="1"/>
  <c r="S134" i="1"/>
  <c r="T134" i="1"/>
  <c r="N135" i="1"/>
  <c r="O135" i="1"/>
  <c r="P135" i="1"/>
  <c r="Q135" i="1"/>
  <c r="R135" i="1"/>
  <c r="S135" i="1"/>
  <c r="T135" i="1"/>
  <c r="N136" i="1"/>
  <c r="O136" i="1"/>
  <c r="P136" i="1"/>
  <c r="Q136" i="1"/>
  <c r="R136" i="1"/>
  <c r="S136" i="1"/>
  <c r="T136" i="1"/>
  <c r="N137" i="1"/>
  <c r="O137" i="1"/>
  <c r="P137" i="1"/>
  <c r="Q137" i="1"/>
  <c r="R137" i="1"/>
  <c r="S137" i="1"/>
  <c r="T137" i="1"/>
  <c r="N138" i="1"/>
  <c r="O138" i="1"/>
  <c r="P138" i="1"/>
  <c r="Q138" i="1"/>
  <c r="R138" i="1"/>
  <c r="S138" i="1"/>
  <c r="T138" i="1"/>
  <c r="N139" i="1"/>
  <c r="O139" i="1"/>
  <c r="P139" i="1"/>
  <c r="Q139" i="1"/>
  <c r="R139" i="1"/>
  <c r="S139" i="1"/>
  <c r="T139" i="1"/>
  <c r="N140" i="1"/>
  <c r="O140" i="1"/>
  <c r="P140" i="1"/>
  <c r="Q140" i="1"/>
  <c r="R140" i="1"/>
  <c r="S140" i="1"/>
  <c r="T140" i="1"/>
  <c r="N141" i="1"/>
  <c r="O141" i="1"/>
  <c r="P141" i="1"/>
  <c r="Q141" i="1"/>
  <c r="R141" i="1"/>
  <c r="S141" i="1"/>
  <c r="T141" i="1"/>
  <c r="N142" i="1"/>
  <c r="O142" i="1"/>
  <c r="P142" i="1"/>
  <c r="Q142" i="1"/>
  <c r="R142" i="1"/>
  <c r="S142" i="1"/>
  <c r="T142" i="1"/>
  <c r="N143" i="1"/>
  <c r="O143" i="1"/>
  <c r="P143" i="1"/>
  <c r="Q143" i="1"/>
  <c r="R143" i="1"/>
  <c r="S143" i="1"/>
  <c r="T143" i="1"/>
  <c r="N144" i="1"/>
  <c r="O144" i="1"/>
  <c r="P144" i="1"/>
  <c r="Q144" i="1"/>
  <c r="R144" i="1"/>
  <c r="S144" i="1"/>
  <c r="T144" i="1"/>
  <c r="N145" i="1"/>
  <c r="O145" i="1"/>
  <c r="P145" i="1"/>
  <c r="Q145" i="1"/>
  <c r="R145" i="1"/>
  <c r="S145" i="1"/>
  <c r="T145" i="1"/>
  <c r="N146" i="1"/>
  <c r="O146" i="1"/>
  <c r="P146" i="1"/>
  <c r="Q146" i="1"/>
  <c r="R146" i="1"/>
  <c r="S146" i="1"/>
  <c r="T146" i="1"/>
  <c r="N147" i="1"/>
  <c r="O147" i="1"/>
  <c r="P147" i="1"/>
  <c r="Q147" i="1"/>
  <c r="R147" i="1"/>
  <c r="S147" i="1"/>
  <c r="T147" i="1"/>
  <c r="N148" i="1"/>
  <c r="O148" i="1"/>
  <c r="P148" i="1"/>
  <c r="Q148" i="1"/>
  <c r="R148" i="1"/>
  <c r="S148" i="1"/>
  <c r="T148" i="1"/>
  <c r="N149" i="1"/>
  <c r="O149" i="1"/>
  <c r="P149" i="1"/>
  <c r="Q149" i="1"/>
  <c r="R149" i="1"/>
  <c r="S149" i="1"/>
  <c r="T149" i="1"/>
  <c r="N150" i="1"/>
  <c r="O150" i="1"/>
  <c r="P150" i="1"/>
  <c r="Q150" i="1"/>
  <c r="R150" i="1"/>
  <c r="S150" i="1"/>
  <c r="T150" i="1"/>
  <c r="N151" i="1"/>
  <c r="O151" i="1"/>
  <c r="P151" i="1"/>
  <c r="Q151" i="1"/>
  <c r="R151" i="1"/>
  <c r="S151" i="1"/>
  <c r="T151" i="1"/>
  <c r="N152" i="1"/>
  <c r="O152" i="1"/>
  <c r="P152" i="1"/>
  <c r="Q152" i="1"/>
  <c r="R152" i="1"/>
  <c r="S152" i="1"/>
  <c r="T152" i="1"/>
  <c r="N153" i="1"/>
  <c r="O153" i="1"/>
  <c r="P153" i="1"/>
  <c r="Q153" i="1"/>
  <c r="R153" i="1"/>
  <c r="S153" i="1"/>
  <c r="T153" i="1"/>
  <c r="N154" i="1"/>
  <c r="O154" i="1"/>
  <c r="P154" i="1"/>
  <c r="Q154" i="1"/>
  <c r="R154" i="1"/>
  <c r="S154" i="1"/>
  <c r="T154" i="1"/>
  <c r="N155" i="1"/>
  <c r="O155" i="1"/>
  <c r="P155" i="1"/>
  <c r="Q155" i="1"/>
  <c r="R155" i="1"/>
  <c r="S155" i="1"/>
  <c r="T155" i="1"/>
  <c r="N156" i="1"/>
  <c r="O156" i="1"/>
  <c r="P156" i="1"/>
  <c r="Q156" i="1"/>
  <c r="R156" i="1"/>
  <c r="S156" i="1"/>
  <c r="T156" i="1"/>
  <c r="N157" i="1"/>
  <c r="O157" i="1"/>
  <c r="P157" i="1"/>
  <c r="Q157" i="1"/>
  <c r="R157" i="1"/>
  <c r="S157" i="1"/>
  <c r="T157" i="1"/>
  <c r="N158" i="1"/>
  <c r="O158" i="1"/>
  <c r="P158" i="1"/>
  <c r="Q158" i="1"/>
  <c r="R158" i="1"/>
  <c r="S158" i="1"/>
  <c r="T158" i="1"/>
  <c r="N159" i="1"/>
  <c r="O159" i="1"/>
  <c r="P159" i="1"/>
  <c r="Q159" i="1"/>
  <c r="R159" i="1"/>
  <c r="S159" i="1"/>
  <c r="T159" i="1"/>
  <c r="N160" i="1"/>
  <c r="O160" i="1"/>
  <c r="P160" i="1"/>
  <c r="Q160" i="1"/>
  <c r="R160" i="1"/>
  <c r="S160" i="1"/>
  <c r="T160" i="1"/>
  <c r="N161" i="1"/>
  <c r="O161" i="1"/>
  <c r="P161" i="1"/>
  <c r="Q161" i="1"/>
  <c r="R161" i="1"/>
  <c r="S161" i="1"/>
  <c r="T161" i="1"/>
  <c r="N162" i="1"/>
  <c r="O162" i="1"/>
  <c r="P162" i="1"/>
  <c r="Q162" i="1"/>
  <c r="R162" i="1"/>
  <c r="S162" i="1"/>
  <c r="T162" i="1"/>
  <c r="N163" i="1"/>
  <c r="O163" i="1"/>
  <c r="P163" i="1"/>
  <c r="Q163" i="1"/>
  <c r="R163" i="1"/>
  <c r="S163" i="1"/>
  <c r="T163" i="1"/>
  <c r="N164" i="1"/>
  <c r="O164" i="1"/>
  <c r="P164" i="1"/>
  <c r="Q164" i="1"/>
  <c r="R164" i="1"/>
  <c r="S164" i="1"/>
  <c r="T164" i="1"/>
  <c r="N165" i="1"/>
  <c r="O165" i="1"/>
  <c r="P165" i="1"/>
  <c r="Q165" i="1"/>
  <c r="R165" i="1"/>
  <c r="S165" i="1"/>
  <c r="T165" i="1"/>
  <c r="N166" i="1"/>
  <c r="O166" i="1"/>
  <c r="P166" i="1"/>
  <c r="Q166" i="1"/>
  <c r="R166" i="1"/>
  <c r="S166" i="1"/>
  <c r="T166" i="1"/>
  <c r="N167" i="1"/>
  <c r="O167" i="1"/>
  <c r="P167" i="1"/>
  <c r="Q167" i="1"/>
  <c r="R167" i="1"/>
  <c r="S167" i="1"/>
  <c r="T167" i="1"/>
  <c r="N168" i="1"/>
  <c r="O168" i="1"/>
  <c r="P168" i="1"/>
  <c r="Q168" i="1"/>
  <c r="R168" i="1"/>
  <c r="S168" i="1"/>
  <c r="T168" i="1"/>
  <c r="N169" i="1"/>
  <c r="O169" i="1"/>
  <c r="P169" i="1"/>
  <c r="Q169" i="1"/>
  <c r="R169" i="1"/>
  <c r="S169" i="1"/>
  <c r="T169" i="1"/>
  <c r="N170" i="1"/>
  <c r="O170" i="1"/>
  <c r="P170" i="1"/>
  <c r="Q170" i="1"/>
  <c r="R170" i="1"/>
  <c r="S170" i="1"/>
  <c r="T170" i="1"/>
  <c r="N171" i="1"/>
  <c r="O171" i="1"/>
  <c r="P171" i="1"/>
  <c r="Q171" i="1"/>
  <c r="R171" i="1"/>
  <c r="S171" i="1"/>
  <c r="T171" i="1"/>
  <c r="N172" i="1"/>
  <c r="O172" i="1"/>
  <c r="P172" i="1"/>
  <c r="Q172" i="1"/>
  <c r="R172" i="1"/>
  <c r="S172" i="1"/>
  <c r="T172" i="1"/>
  <c r="N173" i="1"/>
  <c r="O173" i="1"/>
  <c r="P173" i="1"/>
  <c r="Q173" i="1"/>
  <c r="R173" i="1"/>
  <c r="S173" i="1"/>
  <c r="T173" i="1"/>
  <c r="N174" i="1"/>
  <c r="O174" i="1"/>
  <c r="P174" i="1"/>
  <c r="Q174" i="1"/>
  <c r="R174" i="1"/>
  <c r="S174" i="1"/>
  <c r="T174" i="1"/>
  <c r="N175" i="1"/>
  <c r="O175" i="1"/>
  <c r="P175" i="1"/>
  <c r="Q175" i="1"/>
  <c r="R175" i="1"/>
  <c r="S175" i="1"/>
  <c r="T175" i="1"/>
  <c r="N176" i="1"/>
  <c r="O176" i="1"/>
  <c r="P176" i="1"/>
  <c r="Q176" i="1"/>
  <c r="R176" i="1"/>
  <c r="S176" i="1"/>
  <c r="T176" i="1"/>
  <c r="N177" i="1"/>
  <c r="O177" i="1"/>
  <c r="P177" i="1"/>
  <c r="Q177" i="1"/>
  <c r="R177" i="1"/>
  <c r="S177" i="1"/>
  <c r="T177" i="1"/>
  <c r="N178" i="1"/>
  <c r="O178" i="1"/>
  <c r="P178" i="1"/>
  <c r="Q178" i="1"/>
  <c r="R178" i="1"/>
  <c r="S178" i="1"/>
  <c r="T178" i="1"/>
  <c r="N179" i="1"/>
  <c r="O179" i="1"/>
  <c r="P179" i="1"/>
  <c r="Q179" i="1"/>
  <c r="R179" i="1"/>
  <c r="S179" i="1"/>
  <c r="T179" i="1"/>
  <c r="N180" i="1"/>
  <c r="O180" i="1"/>
  <c r="P180" i="1"/>
  <c r="Q180" i="1"/>
  <c r="R180" i="1"/>
  <c r="S180" i="1"/>
  <c r="T180" i="1"/>
  <c r="N181" i="1"/>
  <c r="O181" i="1"/>
  <c r="P181" i="1"/>
  <c r="Q181" i="1"/>
  <c r="R181" i="1"/>
  <c r="S181" i="1"/>
  <c r="T181" i="1"/>
  <c r="N182" i="1"/>
  <c r="O182" i="1"/>
  <c r="P182" i="1"/>
  <c r="Q182" i="1"/>
  <c r="R182" i="1"/>
  <c r="S182" i="1"/>
  <c r="T182" i="1"/>
  <c r="N183" i="1"/>
  <c r="O183" i="1"/>
  <c r="P183" i="1"/>
  <c r="Q183" i="1"/>
  <c r="R183" i="1"/>
  <c r="S183" i="1"/>
  <c r="T183" i="1"/>
  <c r="N184" i="1"/>
  <c r="O184" i="1"/>
  <c r="P184" i="1"/>
  <c r="Q184" i="1"/>
  <c r="R184" i="1"/>
  <c r="S184" i="1"/>
  <c r="T184" i="1"/>
  <c r="N185" i="1"/>
  <c r="O185" i="1"/>
  <c r="P185" i="1"/>
  <c r="Q185" i="1"/>
  <c r="R185" i="1"/>
  <c r="S185" i="1"/>
  <c r="T185" i="1"/>
  <c r="N186" i="1"/>
  <c r="O186" i="1"/>
  <c r="P186" i="1"/>
  <c r="Q186" i="1"/>
  <c r="R186" i="1"/>
  <c r="S186" i="1"/>
  <c r="T186" i="1"/>
  <c r="N187" i="1"/>
  <c r="O187" i="1"/>
  <c r="P187" i="1"/>
  <c r="Q187" i="1"/>
  <c r="R187" i="1"/>
  <c r="S187" i="1"/>
  <c r="T187" i="1"/>
  <c r="N188" i="1"/>
  <c r="O188" i="1"/>
  <c r="P188" i="1"/>
  <c r="Q188" i="1"/>
  <c r="R188" i="1"/>
  <c r="S188" i="1"/>
  <c r="T188" i="1"/>
  <c r="N189" i="1"/>
  <c r="O189" i="1"/>
  <c r="P189" i="1"/>
  <c r="Q189" i="1"/>
  <c r="R189" i="1"/>
  <c r="S189" i="1"/>
  <c r="T189" i="1"/>
  <c r="N190" i="1"/>
  <c r="O190" i="1"/>
  <c r="P190" i="1"/>
  <c r="Q190" i="1"/>
  <c r="R190" i="1"/>
  <c r="S190" i="1"/>
  <c r="T190" i="1"/>
  <c r="N191" i="1"/>
  <c r="O191" i="1"/>
  <c r="P191" i="1"/>
  <c r="Q191" i="1"/>
  <c r="R191" i="1"/>
  <c r="S191" i="1"/>
  <c r="T191" i="1"/>
  <c r="N192" i="1"/>
  <c r="O192" i="1"/>
  <c r="P192" i="1"/>
  <c r="Q192" i="1"/>
  <c r="R192" i="1"/>
  <c r="S192" i="1"/>
  <c r="T192" i="1"/>
  <c r="N193" i="1"/>
  <c r="O193" i="1"/>
  <c r="P193" i="1"/>
  <c r="Q193" i="1"/>
  <c r="R193" i="1"/>
  <c r="S193" i="1"/>
  <c r="T193" i="1"/>
  <c r="N194" i="1"/>
  <c r="O194" i="1"/>
  <c r="P194" i="1"/>
  <c r="Q194" i="1"/>
  <c r="R194" i="1"/>
  <c r="S194" i="1"/>
  <c r="T194" i="1"/>
  <c r="N195" i="1"/>
  <c r="O195" i="1"/>
  <c r="P195" i="1"/>
  <c r="Q195" i="1"/>
  <c r="R195" i="1"/>
  <c r="S195" i="1"/>
  <c r="T195" i="1"/>
  <c r="N196" i="1"/>
  <c r="O196" i="1"/>
  <c r="P196" i="1"/>
  <c r="Q196" i="1"/>
  <c r="R196" i="1"/>
  <c r="S196" i="1"/>
  <c r="T196" i="1"/>
  <c r="N197" i="1"/>
  <c r="O197" i="1"/>
  <c r="P197" i="1"/>
  <c r="Q197" i="1"/>
  <c r="R197" i="1"/>
  <c r="S197" i="1"/>
  <c r="T197" i="1"/>
  <c r="N198" i="1"/>
  <c r="O198" i="1"/>
  <c r="P198" i="1"/>
  <c r="Q198" i="1"/>
  <c r="R198" i="1"/>
  <c r="S198" i="1"/>
  <c r="T198" i="1"/>
  <c r="N199" i="1"/>
  <c r="O199" i="1"/>
  <c r="P199" i="1"/>
  <c r="Q199" i="1"/>
  <c r="R199" i="1"/>
  <c r="S199" i="1"/>
  <c r="T199" i="1"/>
  <c r="N200" i="1"/>
  <c r="O200" i="1"/>
  <c r="P200" i="1"/>
  <c r="Q200" i="1"/>
  <c r="R200" i="1"/>
  <c r="S200" i="1"/>
  <c r="T200" i="1"/>
  <c r="N201" i="1"/>
  <c r="O201" i="1"/>
  <c r="P201" i="1"/>
  <c r="Q201" i="1"/>
  <c r="R201" i="1"/>
  <c r="S201" i="1"/>
  <c r="T201" i="1"/>
  <c r="N202" i="1"/>
  <c r="O202" i="1"/>
  <c r="P202" i="1"/>
  <c r="Q202" i="1"/>
  <c r="R202" i="1"/>
  <c r="S202" i="1"/>
  <c r="T202" i="1"/>
  <c r="N203" i="1"/>
  <c r="O203" i="1"/>
  <c r="P203" i="1"/>
  <c r="Q203" i="1"/>
  <c r="R203" i="1"/>
  <c r="S203" i="1"/>
  <c r="T203" i="1"/>
  <c r="N204" i="1"/>
  <c r="O204" i="1"/>
  <c r="P204" i="1"/>
  <c r="Q204" i="1"/>
  <c r="R204" i="1"/>
  <c r="S204" i="1"/>
  <c r="T204" i="1"/>
  <c r="N205" i="1"/>
  <c r="O205" i="1"/>
  <c r="P205" i="1"/>
  <c r="Q205" i="1"/>
  <c r="R205" i="1"/>
  <c r="S205" i="1"/>
  <c r="T205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T5" i="1"/>
  <c r="S5" i="1"/>
  <c r="R4" i="1"/>
  <c r="R5" i="1"/>
  <c r="Q5" i="1"/>
  <c r="P5" i="1"/>
  <c r="O4" i="1"/>
  <c r="O5" i="1"/>
  <c r="N5" i="1"/>
  <c r="M5" i="1"/>
  <c r="K5" i="1"/>
  <c r="J5" i="1"/>
  <c r="I5" i="1"/>
  <c r="H5" i="1"/>
  <c r="G5" i="1"/>
  <c r="F5" i="1"/>
  <c r="E5" i="1"/>
  <c r="D5" i="1"/>
  <c r="B16" i="6"/>
  <c r="E16" i="6"/>
  <c r="F16" i="6"/>
  <c r="B4" i="6"/>
  <c r="B5" i="6"/>
  <c r="B6" i="6"/>
  <c r="B11" i="6"/>
  <c r="B7" i="6"/>
  <c r="B8" i="6"/>
  <c r="B9" i="6"/>
  <c r="B10" i="6"/>
  <c r="B12" i="6"/>
  <c r="C7" i="6"/>
  <c r="C8" i="6"/>
  <c r="C9" i="6"/>
  <c r="C10" i="6"/>
  <c r="G16" i="6"/>
  <c r="B15" i="6"/>
  <c r="E15" i="6"/>
  <c r="F15" i="6"/>
  <c r="G15" i="6"/>
  <c r="C11" i="6"/>
  <c r="C6" i="6"/>
  <c r="C5" i="6"/>
  <c r="C4" i="6"/>
  <c r="B3" i="6"/>
  <c r="C3" i="6"/>
  <c r="D13" i="6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6" i="1"/>
  <c r="R7" i="1"/>
  <c r="R6" i="1"/>
  <c r="B10" i="8"/>
  <c r="D10" i="8"/>
  <c r="C14" i="8"/>
  <c r="B14" i="8"/>
  <c r="D14" i="8"/>
  <c r="Y11" i="1"/>
  <c r="C13" i="8"/>
  <c r="W24" i="1"/>
  <c r="V30" i="1"/>
  <c r="B13" i="8"/>
  <c r="D13" i="8"/>
  <c r="W17" i="1"/>
  <c r="W21" i="1"/>
  <c r="W16" i="1"/>
  <c r="W20" i="1"/>
  <c r="V28" i="1"/>
  <c r="S7" i="1"/>
  <c r="S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T7" i="1"/>
  <c r="T6" i="1"/>
  <c r="R8" i="1"/>
  <c r="T8" i="1"/>
  <c r="R9" i="1"/>
  <c r="T9" i="1"/>
  <c r="R10" i="1"/>
  <c r="T10" i="1"/>
  <c r="R11" i="1"/>
  <c r="T11" i="1"/>
  <c r="R12" i="1"/>
  <c r="T12" i="1"/>
  <c r="R13" i="1"/>
  <c r="T13" i="1"/>
  <c r="R14" i="1"/>
  <c r="T14" i="1"/>
  <c r="R15" i="1"/>
  <c r="T15" i="1"/>
  <c r="R16" i="1"/>
  <c r="T16" i="1"/>
  <c r="R17" i="1"/>
  <c r="T17" i="1"/>
  <c r="R18" i="1"/>
  <c r="T18" i="1"/>
  <c r="R19" i="1"/>
  <c r="T19" i="1"/>
  <c r="R20" i="1"/>
  <c r="T20" i="1"/>
  <c r="R21" i="1"/>
  <c r="T21" i="1"/>
  <c r="R22" i="1"/>
  <c r="T22" i="1"/>
  <c r="R23" i="1"/>
  <c r="T23" i="1"/>
  <c r="R24" i="1"/>
  <c r="T24" i="1"/>
  <c r="R25" i="1"/>
  <c r="T25" i="1"/>
  <c r="R26" i="1"/>
  <c r="T26" i="1"/>
  <c r="R27" i="1"/>
  <c r="T27" i="1"/>
  <c r="R28" i="1"/>
  <c r="T28" i="1"/>
  <c r="R29" i="1"/>
  <c r="T29" i="1"/>
  <c r="R30" i="1"/>
  <c r="T30" i="1"/>
  <c r="R31" i="1"/>
  <c r="T31" i="1"/>
  <c r="R32" i="1"/>
  <c r="T32" i="1"/>
  <c r="R33" i="1"/>
  <c r="T33" i="1"/>
  <c r="R34" i="1"/>
  <c r="T34" i="1"/>
  <c r="R35" i="1"/>
  <c r="T35" i="1"/>
  <c r="R36" i="1"/>
  <c r="T36" i="1"/>
  <c r="R37" i="1"/>
  <c r="T37" i="1"/>
  <c r="R38" i="1"/>
  <c r="T38" i="1"/>
  <c r="R39" i="1"/>
  <c r="T39" i="1"/>
  <c r="R40" i="1"/>
  <c r="T40" i="1"/>
  <c r="R41" i="1"/>
  <c r="T41" i="1"/>
  <c r="R42" i="1"/>
  <c r="T42" i="1"/>
  <c r="R43" i="1"/>
  <c r="T43" i="1"/>
  <c r="R44" i="1"/>
  <c r="T44" i="1"/>
  <c r="R45" i="1"/>
  <c r="T45" i="1"/>
  <c r="R46" i="1"/>
  <c r="T46" i="1"/>
  <c r="R47" i="1"/>
  <c r="T47" i="1"/>
  <c r="R48" i="1"/>
  <c r="T48" i="1"/>
  <c r="R49" i="1"/>
  <c r="T49" i="1"/>
  <c r="R50" i="1"/>
  <c r="T50" i="1"/>
  <c r="R51" i="1"/>
  <c r="T51" i="1"/>
  <c r="R52" i="1"/>
  <c r="T52" i="1"/>
  <c r="R53" i="1"/>
  <c r="T53" i="1"/>
  <c r="R54" i="1"/>
  <c r="T54" i="1"/>
  <c r="R55" i="1"/>
  <c r="T55" i="1"/>
  <c r="R56" i="1"/>
  <c r="T56" i="1"/>
  <c r="R57" i="1"/>
  <c r="T57" i="1"/>
  <c r="R58" i="1"/>
  <c r="T58" i="1"/>
  <c r="R59" i="1"/>
  <c r="T59" i="1"/>
  <c r="R60" i="1"/>
  <c r="T60" i="1"/>
  <c r="R61" i="1"/>
  <c r="T61" i="1"/>
  <c r="R62" i="1"/>
  <c r="T62" i="1"/>
  <c r="R63" i="1"/>
  <c r="T63" i="1"/>
  <c r="R64" i="1"/>
  <c r="T64" i="1"/>
  <c r="R65" i="1"/>
  <c r="T65" i="1"/>
  <c r="R66" i="1"/>
  <c r="T66" i="1"/>
  <c r="R67" i="1"/>
  <c r="T67" i="1"/>
  <c r="R68" i="1"/>
  <c r="T68" i="1"/>
  <c r="R69" i="1"/>
  <c r="T69" i="1"/>
  <c r="R70" i="1"/>
  <c r="T70" i="1"/>
  <c r="R71" i="1"/>
  <c r="T71" i="1"/>
  <c r="R72" i="1"/>
  <c r="T72" i="1"/>
  <c r="R73" i="1"/>
  <c r="T73" i="1"/>
  <c r="R74" i="1"/>
  <c r="T74" i="1"/>
  <c r="R75" i="1"/>
  <c r="T75" i="1"/>
  <c r="R76" i="1"/>
  <c r="T76" i="1"/>
  <c r="R77" i="1"/>
  <c r="T77" i="1"/>
  <c r="R78" i="1"/>
  <c r="T78" i="1"/>
  <c r="R79" i="1"/>
  <c r="T79" i="1"/>
  <c r="N12" i="1"/>
  <c r="P12" i="1"/>
  <c r="Q12" i="1"/>
  <c r="N13" i="1"/>
  <c r="P13" i="1"/>
  <c r="Q13" i="1"/>
  <c r="N14" i="1"/>
  <c r="P14" i="1"/>
  <c r="Q14" i="1"/>
  <c r="N15" i="1"/>
  <c r="P15" i="1"/>
  <c r="Q15" i="1"/>
  <c r="N16" i="1"/>
  <c r="P16" i="1"/>
  <c r="Q16" i="1"/>
  <c r="N17" i="1"/>
  <c r="P17" i="1"/>
  <c r="Q17" i="1"/>
  <c r="N18" i="1"/>
  <c r="P18" i="1"/>
  <c r="Q18" i="1"/>
  <c r="N19" i="1"/>
  <c r="P19" i="1"/>
  <c r="Q19" i="1"/>
  <c r="N20" i="1"/>
  <c r="P20" i="1"/>
  <c r="Q20" i="1"/>
  <c r="N21" i="1"/>
  <c r="P21" i="1"/>
  <c r="Q21" i="1"/>
  <c r="N22" i="1"/>
  <c r="P22" i="1"/>
  <c r="Q22" i="1"/>
  <c r="N23" i="1"/>
  <c r="P23" i="1"/>
  <c r="Q23" i="1"/>
  <c r="N24" i="1"/>
  <c r="P24" i="1"/>
  <c r="Q24" i="1"/>
  <c r="N25" i="1"/>
  <c r="P25" i="1"/>
  <c r="Q25" i="1"/>
  <c r="N26" i="1"/>
  <c r="P26" i="1"/>
  <c r="Q26" i="1"/>
  <c r="N27" i="1"/>
  <c r="P27" i="1"/>
  <c r="Q27" i="1"/>
  <c r="N28" i="1"/>
  <c r="P28" i="1"/>
  <c r="Q28" i="1"/>
  <c r="N29" i="1"/>
  <c r="P29" i="1"/>
  <c r="Q29" i="1"/>
  <c r="N30" i="1"/>
  <c r="P30" i="1"/>
  <c r="Q30" i="1"/>
  <c r="N31" i="1"/>
  <c r="P31" i="1"/>
  <c r="Q31" i="1"/>
  <c r="N32" i="1"/>
  <c r="P32" i="1"/>
  <c r="Q32" i="1"/>
  <c r="N33" i="1"/>
  <c r="P33" i="1"/>
  <c r="Q33" i="1"/>
  <c r="N34" i="1"/>
  <c r="P34" i="1"/>
  <c r="Q34" i="1"/>
  <c r="N35" i="1"/>
  <c r="P35" i="1"/>
  <c r="Q35" i="1"/>
  <c r="N36" i="1"/>
  <c r="P36" i="1"/>
  <c r="Q36" i="1"/>
  <c r="N37" i="1"/>
  <c r="P37" i="1"/>
  <c r="Q37" i="1"/>
  <c r="N38" i="1"/>
  <c r="P38" i="1"/>
  <c r="Q38" i="1"/>
  <c r="N39" i="1"/>
  <c r="P39" i="1"/>
  <c r="Q39" i="1"/>
  <c r="N40" i="1"/>
  <c r="P40" i="1"/>
  <c r="Q40" i="1"/>
  <c r="N41" i="1"/>
  <c r="P41" i="1"/>
  <c r="Q41" i="1"/>
  <c r="N42" i="1"/>
  <c r="P42" i="1"/>
  <c r="Q42" i="1"/>
  <c r="N43" i="1"/>
  <c r="P43" i="1"/>
  <c r="Q43" i="1"/>
  <c r="N44" i="1"/>
  <c r="P44" i="1"/>
  <c r="Q44" i="1"/>
  <c r="N45" i="1"/>
  <c r="P45" i="1"/>
  <c r="Q45" i="1"/>
  <c r="N46" i="1"/>
  <c r="P46" i="1"/>
  <c r="Q46" i="1"/>
  <c r="N47" i="1"/>
  <c r="P47" i="1"/>
  <c r="Q47" i="1"/>
  <c r="N48" i="1"/>
  <c r="P48" i="1"/>
  <c r="Q48" i="1"/>
  <c r="N49" i="1"/>
  <c r="P49" i="1"/>
  <c r="Q49" i="1"/>
  <c r="N50" i="1"/>
  <c r="P50" i="1"/>
  <c r="Q50" i="1"/>
  <c r="N51" i="1"/>
  <c r="P51" i="1"/>
  <c r="Q51" i="1"/>
  <c r="N52" i="1"/>
  <c r="P52" i="1"/>
  <c r="Q52" i="1"/>
  <c r="N53" i="1"/>
  <c r="P53" i="1"/>
  <c r="Q53" i="1"/>
  <c r="N54" i="1"/>
  <c r="P54" i="1"/>
  <c r="Q54" i="1"/>
  <c r="N55" i="1"/>
  <c r="P55" i="1"/>
  <c r="Q55" i="1"/>
  <c r="N56" i="1"/>
  <c r="P56" i="1"/>
  <c r="Q56" i="1"/>
  <c r="N57" i="1"/>
  <c r="P57" i="1"/>
  <c r="Q57" i="1"/>
  <c r="N58" i="1"/>
  <c r="P58" i="1"/>
  <c r="Q58" i="1"/>
  <c r="N59" i="1"/>
  <c r="P59" i="1"/>
  <c r="Q59" i="1"/>
  <c r="N60" i="1"/>
  <c r="P60" i="1"/>
  <c r="Q60" i="1"/>
  <c r="N61" i="1"/>
  <c r="P61" i="1"/>
  <c r="Q61" i="1"/>
  <c r="N62" i="1"/>
  <c r="P62" i="1"/>
  <c r="Q62" i="1"/>
  <c r="N63" i="1"/>
  <c r="P63" i="1"/>
  <c r="Q63" i="1"/>
  <c r="N64" i="1"/>
  <c r="P64" i="1"/>
  <c r="Q64" i="1"/>
  <c r="N65" i="1"/>
  <c r="P65" i="1"/>
  <c r="Q65" i="1"/>
  <c r="N66" i="1"/>
  <c r="P66" i="1"/>
  <c r="Q66" i="1"/>
  <c r="N67" i="1"/>
  <c r="P67" i="1"/>
  <c r="Q67" i="1"/>
  <c r="N68" i="1"/>
  <c r="P68" i="1"/>
  <c r="Q68" i="1"/>
  <c r="N69" i="1"/>
  <c r="P69" i="1"/>
  <c r="Q69" i="1"/>
  <c r="N70" i="1"/>
  <c r="P70" i="1"/>
  <c r="Q70" i="1"/>
  <c r="N71" i="1"/>
  <c r="P71" i="1"/>
  <c r="Q71" i="1"/>
  <c r="N72" i="1"/>
  <c r="P72" i="1"/>
  <c r="Q72" i="1"/>
  <c r="N73" i="1"/>
  <c r="P73" i="1"/>
  <c r="Q73" i="1"/>
  <c r="N74" i="1"/>
  <c r="P74" i="1"/>
  <c r="Q74" i="1"/>
  <c r="N75" i="1"/>
  <c r="P75" i="1"/>
  <c r="Q75" i="1"/>
  <c r="N76" i="1"/>
  <c r="P76" i="1"/>
  <c r="Q76" i="1"/>
  <c r="N77" i="1"/>
  <c r="P77" i="1"/>
  <c r="Q77" i="1"/>
  <c r="N78" i="1"/>
  <c r="P78" i="1"/>
  <c r="Q78" i="1"/>
  <c r="N79" i="1"/>
  <c r="P79" i="1"/>
  <c r="Q79" i="1"/>
  <c r="N7" i="1"/>
  <c r="P7" i="1"/>
  <c r="Q7" i="1"/>
  <c r="N8" i="1"/>
  <c r="P8" i="1"/>
  <c r="Q8" i="1"/>
  <c r="N9" i="1"/>
  <c r="P9" i="1"/>
  <c r="Q9" i="1"/>
  <c r="N10" i="1"/>
  <c r="P10" i="1"/>
  <c r="Q10" i="1"/>
  <c r="N11" i="1"/>
  <c r="P11" i="1"/>
  <c r="Q11" i="1"/>
  <c r="Q6" i="1"/>
  <c r="P6" i="1"/>
  <c r="N6" i="1"/>
  <c r="W25" i="1"/>
  <c r="D14" i="6"/>
  <c r="B22" i="6"/>
  <c r="E22" i="6"/>
  <c r="I22" i="6"/>
  <c r="F22" i="6"/>
  <c r="J22" i="6"/>
  <c r="H16" i="6"/>
  <c r="B21" i="6"/>
  <c r="E21" i="6"/>
  <c r="F21" i="6"/>
  <c r="B18" i="6"/>
  <c r="B20" i="6"/>
  <c r="E20" i="6"/>
  <c r="F20" i="6"/>
  <c r="E18" i="6"/>
  <c r="F18" i="6"/>
  <c r="B17" i="6"/>
  <c r="E17" i="6"/>
  <c r="F17" i="6"/>
  <c r="L4" i="1"/>
  <c r="L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J16" i="6"/>
  <c r="J21" i="6"/>
  <c r="I16" i="6"/>
  <c r="I21" i="6"/>
  <c r="J18" i="6"/>
  <c r="J17" i="6"/>
  <c r="I18" i="6"/>
  <c r="I17" i="6"/>
  <c r="J20" i="6"/>
  <c r="I20" i="6"/>
  <c r="J15" i="6"/>
  <c r="I15" i="6"/>
  <c r="H15" i="6"/>
</calcChain>
</file>

<file path=xl/comments1.xml><?xml version="1.0" encoding="utf-8"?>
<comments xmlns="http://schemas.openxmlformats.org/spreadsheetml/2006/main">
  <authors>
    <author>bcanepa</author>
  </authors>
  <commentList>
    <comment ref="V27" authorId="0">
      <text>
        <r>
          <rPr>
            <b/>
            <sz val="9"/>
            <color indexed="81"/>
            <rFont val="Tahoma"/>
            <charset val="1"/>
          </rPr>
          <t>bcanepa:</t>
        </r>
        <r>
          <rPr>
            <sz val="9"/>
            <color indexed="81"/>
            <rFont val="Tahoma"/>
            <charset val="1"/>
          </rPr>
          <t xml:space="preserve">
http://newsroom.aaa.com/tag/driving-cost-per-mile/</t>
        </r>
      </text>
    </comment>
  </commentList>
</comments>
</file>

<file path=xl/sharedStrings.xml><?xml version="1.0" encoding="utf-8"?>
<sst xmlns="http://schemas.openxmlformats.org/spreadsheetml/2006/main" count="98" uniqueCount="79">
  <si>
    <t>Sum</t>
  </si>
  <si>
    <t>Average</t>
  </si>
  <si>
    <t>Pct of Trips</t>
  </si>
  <si>
    <t>Per Student Per Week</t>
  </si>
  <si>
    <t>School Total Per Week</t>
  </si>
  <si>
    <t>Per Student Per Year</t>
  </si>
  <si>
    <t>School Total Per Year</t>
  </si>
  <si>
    <t>total trips surveyed</t>
  </si>
  <si>
    <t>Number of students surveyed</t>
  </si>
  <si>
    <t>Number of students in school</t>
  </si>
  <si>
    <t>Per Week</t>
  </si>
  <si>
    <t>Car</t>
  </si>
  <si>
    <t>VMT, car</t>
  </si>
  <si>
    <t>CO2 per week, car</t>
  </si>
  <si>
    <t>CO2 per week, bus</t>
  </si>
  <si>
    <t>Gallons of gas per week</t>
  </si>
  <si>
    <t>Cost per week</t>
  </si>
  <si>
    <t xml:space="preserve">School Trip Emissions </t>
  </si>
  <si>
    <t>Average cost of a gallon of unleaded gas $3.95</t>
  </si>
  <si>
    <t>VMT, bus</t>
  </si>
  <si>
    <t>CO2 per week, total</t>
  </si>
  <si>
    <t>Per Car Commuter Per Week</t>
  </si>
  <si>
    <t>Per Car Commuter Per Year</t>
  </si>
  <si>
    <t>Motor Vehicle</t>
  </si>
  <si>
    <t>Carpool</t>
  </si>
  <si>
    <t>Driving Self</t>
  </si>
  <si>
    <t>Walk</t>
  </si>
  <si>
    <t>Bike</t>
  </si>
  <si>
    <t>Bus</t>
  </si>
  <si>
    <t>Skateboard</t>
  </si>
  <si>
    <t>Other</t>
  </si>
  <si>
    <t>Drop Off</t>
  </si>
  <si>
    <t># of Students in Carpool</t>
  </si>
  <si>
    <t>Distance from School</t>
  </si>
  <si>
    <t>Driving Selves</t>
  </si>
  <si>
    <t>Annual Passenger Miles</t>
  </si>
  <si>
    <t>Annual Vehicle Revenue Miles</t>
  </si>
  <si>
    <t>EMFAC</t>
  </si>
  <si>
    <t>CO2 (lbs) per mile</t>
  </si>
  <si>
    <t>Miles per gallon</t>
  </si>
  <si>
    <t>Sonoma County Transit (source: http://www.ntdprogram.gov/ntdprogram/pubs/profiles/2011/agency_profiles/9089.pdf)</t>
  </si>
  <si>
    <t>EMFAC2011 Emissions Inventory</t>
  </si>
  <si>
    <t>Region Type: County</t>
  </si>
  <si>
    <t>Region: Sonoma</t>
  </si>
  <si>
    <t>Season: Annual</t>
  </si>
  <si>
    <t>Vehicle Classification: EMFAC2011 Categories</t>
  </si>
  <si>
    <t>VMT</t>
  </si>
  <si>
    <t>Fuel_GAS</t>
  </si>
  <si>
    <t>(miles/day)</t>
  </si>
  <si>
    <t>(1000 gallons/day)</t>
  </si>
  <si>
    <t>LBCO2/Gallon</t>
  </si>
  <si>
    <t>Gas cost per week</t>
  </si>
  <si>
    <t>Total costs per week</t>
  </si>
  <si>
    <t>Gas Cost per Mile</t>
  </si>
  <si>
    <t>cents</t>
  </si>
  <si>
    <t>Other costs per week (Maintenance, Tires, Insurance, Depreciation)</t>
  </si>
  <si>
    <t>Average Passengers per Bus</t>
  </si>
  <si>
    <t>Average passengers per bus: 8.5</t>
  </si>
  <si>
    <t>outliers</t>
  </si>
  <si>
    <t>Calendar Year: 2014</t>
  </si>
  <si>
    <t>EMFAC (tons/mile)</t>
  </si>
  <si>
    <t>MPG (miles/gallon)</t>
  </si>
  <si>
    <t>Cost per Mile to Own and Operate an average car excluding gas</t>
  </si>
  <si>
    <t>CO2e (Pavley I+LCFS)</t>
  </si>
  <si>
    <t>School Bus</t>
  </si>
  <si>
    <t>interested volunteers</t>
  </si>
  <si>
    <t>name</t>
  </si>
  <si>
    <t>contact information</t>
  </si>
  <si>
    <t>Number of valid responses</t>
  </si>
  <si>
    <r>
      <t xml:space="preserve">Average MPG 21.2 </t>
    </r>
    <r>
      <rPr>
        <b/>
        <sz val="11"/>
        <color indexed="8"/>
        <rFont val="Times New Roman"/>
      </rPr>
      <t xml:space="preserve"> for car and </t>
    </r>
    <r>
      <rPr>
        <b/>
        <sz val="11"/>
        <color indexed="8"/>
        <rFont val="Times New Roman"/>
      </rPr>
      <t>7.5</t>
    </r>
    <r>
      <rPr>
        <b/>
        <sz val="11"/>
        <color indexed="8"/>
        <rFont val="Times New Roman"/>
      </rPr>
      <t xml:space="preserve"> for bus; </t>
    </r>
  </si>
  <si>
    <r>
      <t>(Car)  CO2 per mile = .</t>
    </r>
    <r>
      <rPr>
        <b/>
        <sz val="11"/>
        <color indexed="8"/>
        <rFont val="Times New Roman"/>
      </rPr>
      <t>76</t>
    </r>
    <r>
      <rPr>
        <b/>
        <sz val="11"/>
        <color indexed="8"/>
        <rFont val="Times New Roman"/>
      </rPr>
      <t xml:space="preserve">   </t>
    </r>
  </si>
  <si>
    <t>(Bus) CO2 per mile = 2.68</t>
  </si>
  <si>
    <t>Number of students surveyed w/valid responses</t>
  </si>
  <si>
    <t xml:space="preserve">Walk </t>
  </si>
  <si>
    <t>Skate</t>
  </si>
  <si>
    <t>Drop off</t>
  </si>
  <si>
    <t xml:space="preserve">Driving Self </t>
  </si>
  <si>
    <t>Drop off Carpool</t>
  </si>
  <si>
    <t>Driving Self Carpool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</si>
</sst>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&quot;$&quot;#,##0.00"/>
    <numFmt numFmtId="166" formatCode="0.0"/>
    <numFmt numFmtId="167" formatCode="_(* #,##0_);_(* \(#,##0\);_(* &quot;-&quot;??_);_(@_)"/>
    <numFmt numFmtId="168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sz val="11"/>
      <name val="Times New Roman"/>
    </font>
    <font>
      <sz val="8"/>
      <name val="Verdana"/>
    </font>
    <font>
      <sz val="11"/>
      <color indexed="8"/>
      <name val="Calibri"/>
      <family val="2"/>
    </font>
    <font>
      <b/>
      <sz val="11"/>
      <color indexed="8"/>
      <name val="Times New Roman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6" fontId="1" fillId="0" borderId="0" xfId="0" applyNumberFormat="1" applyFont="1"/>
    <xf numFmtId="166" fontId="1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167" fontId="0" fillId="0" borderId="0" xfId="1" applyNumberFormat="1" applyFont="1"/>
    <xf numFmtId="167" fontId="0" fillId="0" borderId="0" xfId="1" applyNumberFormat="1" applyFont="1" applyAlignment="1">
      <alignment wrapText="1"/>
    </xf>
    <xf numFmtId="9" fontId="0" fillId="0" borderId="0" xfId="2" applyFont="1"/>
    <xf numFmtId="168" fontId="0" fillId="0" borderId="0" xfId="1" applyNumberFormat="1" applyFont="1"/>
    <xf numFmtId="43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167" fontId="0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8" fontId="0" fillId="0" borderId="0" xfId="1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0" xfId="1" applyNumberFormat="1" applyFont="1"/>
    <xf numFmtId="2" fontId="0" fillId="0" borderId="0" xfId="0" applyNumberFormat="1"/>
    <xf numFmtId="0" fontId="6" fillId="0" borderId="0" xfId="0" applyFont="1" applyFill="1" applyAlignment="1">
      <alignment vertical="center"/>
    </xf>
    <xf numFmtId="0" fontId="9" fillId="0" borderId="0" xfId="0" applyFont="1" applyFill="1"/>
    <xf numFmtId="0" fontId="1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67" fontId="0" fillId="0" borderId="0" xfId="1" applyNumberFormat="1" applyFont="1" applyAlignment="1">
      <alignment horizontal="center" wrapText="1"/>
    </xf>
    <xf numFmtId="168" fontId="0" fillId="0" borderId="0" xfId="1" applyNumberFormat="1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15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Percent" xfId="2" builtinId="5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%20-%20Open/M-R/MTC%20Climate%20Initiatives%20Program%20Evaluation%2010312/05.%20Background%20Material/Bay%20Area%20County%20EMFAC%20Emission%20Factors_V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SUMMARY"/>
      <sheetName val="Assumptions"/>
      <sheetName val="Alameda"/>
      <sheetName val="Contra Costa"/>
      <sheetName val="Marin"/>
      <sheetName val="Napa"/>
      <sheetName val="San Francisco"/>
      <sheetName val="San Mateo"/>
      <sheetName val="Santa Clara"/>
      <sheetName val="Solano"/>
      <sheetName val="Sonoma"/>
      <sheetName val="CH4 Alameda"/>
      <sheetName val="CH4 Contra Costa"/>
      <sheetName val="CH4 Marin"/>
      <sheetName val="CH4 Napa"/>
      <sheetName val="CH4 San Francisco"/>
      <sheetName val="CH4 San Mateo"/>
      <sheetName val="CH4 Santa Clara"/>
      <sheetName val="CH4 Solano"/>
      <sheetName val="CH4 Sono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7">
          <cell r="I87">
            <v>1249.96617364083</v>
          </cell>
        </row>
        <row r="88">
          <cell r="I88">
            <v>6069.3574987656102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5"/>
  <sheetViews>
    <sheetView tabSelected="1" zoomScale="125" zoomScaleNormal="125" zoomScalePageLayoutView="12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baseColWidth="10" defaultColWidth="8.83203125" defaultRowHeight="14" x14ac:dyDescent="0"/>
  <cols>
    <col min="2" max="2" width="7.33203125" customWidth="1"/>
    <col min="3" max="4" width="6.6640625" customWidth="1"/>
    <col min="5" max="5" width="7.1640625" customWidth="1"/>
    <col min="6" max="6" width="6.6640625" customWidth="1"/>
    <col min="7" max="7" width="7.5" customWidth="1"/>
    <col min="8" max="8" width="8.33203125" customWidth="1"/>
    <col min="12" max="12" width="8.83203125" style="19"/>
    <col min="18" max="18" width="8.83203125" customWidth="1"/>
    <col min="19" max="19" width="10.5" bestFit="1" customWidth="1"/>
    <col min="24" max="24" width="13.5" bestFit="1" customWidth="1"/>
    <col min="25" max="25" width="10.5" bestFit="1" customWidth="1"/>
  </cols>
  <sheetData>
    <row r="1" spans="1:25" ht="15" customHeight="1">
      <c r="A1" s="36"/>
      <c r="B1" s="37" t="s">
        <v>26</v>
      </c>
      <c r="C1" s="37" t="s">
        <v>27</v>
      </c>
      <c r="D1" s="37" t="s">
        <v>28</v>
      </c>
      <c r="E1" s="37" t="s">
        <v>29</v>
      </c>
      <c r="F1" s="37" t="s">
        <v>30</v>
      </c>
      <c r="G1" s="37" t="s">
        <v>23</v>
      </c>
      <c r="H1" s="37"/>
      <c r="I1" s="37" t="s">
        <v>24</v>
      </c>
      <c r="J1" s="37"/>
      <c r="K1" s="37"/>
      <c r="L1" s="41" t="s">
        <v>33</v>
      </c>
      <c r="M1" s="38"/>
      <c r="N1" s="39"/>
      <c r="O1" s="39"/>
      <c r="P1" s="39"/>
      <c r="Q1" s="39"/>
      <c r="R1" s="40"/>
      <c r="S1" s="28"/>
      <c r="T1" s="28"/>
    </row>
    <row r="2" spans="1:25" ht="26" customHeight="1">
      <c r="A2" s="36"/>
      <c r="B2" s="37"/>
      <c r="C2" s="37"/>
      <c r="D2" s="37"/>
      <c r="E2" s="37"/>
      <c r="F2" s="37"/>
      <c r="G2" s="1" t="s">
        <v>31</v>
      </c>
      <c r="H2" s="1" t="s">
        <v>25</v>
      </c>
      <c r="I2" s="1" t="s">
        <v>31</v>
      </c>
      <c r="J2" s="1" t="s">
        <v>34</v>
      </c>
      <c r="K2" s="1" t="s">
        <v>32</v>
      </c>
      <c r="L2" s="41"/>
      <c r="M2" s="38"/>
      <c r="N2" s="39"/>
      <c r="O2" s="39"/>
      <c r="P2" s="39"/>
      <c r="Q2" s="39"/>
      <c r="R2" s="40"/>
      <c r="S2" s="28"/>
      <c r="T2" s="28"/>
    </row>
    <row r="3" spans="1:25" ht="91">
      <c r="A3" s="36"/>
      <c r="L3" s="41"/>
      <c r="M3" s="20" t="s">
        <v>12</v>
      </c>
      <c r="N3" s="1" t="s">
        <v>13</v>
      </c>
      <c r="O3" s="1" t="s">
        <v>19</v>
      </c>
      <c r="P3" s="2" t="s">
        <v>14</v>
      </c>
      <c r="Q3" s="1" t="s">
        <v>15</v>
      </c>
      <c r="R3" s="29" t="s">
        <v>51</v>
      </c>
      <c r="S3" s="29" t="s">
        <v>55</v>
      </c>
      <c r="T3" s="29" t="s">
        <v>52</v>
      </c>
    </row>
    <row r="4" spans="1:25">
      <c r="A4" s="3" t="s">
        <v>0</v>
      </c>
      <c r="B4" s="7">
        <f t="shared" ref="B4:K4" si="0">SUM(B6:B205)</f>
        <v>0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ref="L4" si="1">SUM(L6:L205)</f>
        <v>0</v>
      </c>
      <c r="M4" s="7">
        <f>SUM(M6:M205)</f>
        <v>0</v>
      </c>
      <c r="N4" s="7">
        <f>SUM(N6:N205)</f>
        <v>0</v>
      </c>
      <c r="O4" s="7">
        <f t="shared" ref="O4:R4" si="2">SUM(O6:O205)</f>
        <v>0</v>
      </c>
      <c r="P4" s="7">
        <f>SUM(P6:P205)</f>
        <v>0</v>
      </c>
      <c r="Q4" s="7">
        <f>SUM(Q6:Q205)</f>
        <v>0</v>
      </c>
      <c r="R4" s="7">
        <f t="shared" si="2"/>
        <v>0</v>
      </c>
      <c r="S4" s="7">
        <f>SUM(S6:S205)</f>
        <v>0</v>
      </c>
      <c r="T4" s="7">
        <f>SUM(T6:T205)</f>
        <v>0</v>
      </c>
    </row>
    <row r="5" spans="1:25">
      <c r="A5" s="3" t="s">
        <v>1</v>
      </c>
      <c r="B5" s="8" t="str">
        <f>IF(B4&gt;0,AVERAGE(B6:B205), "N/A")</f>
        <v>N/A</v>
      </c>
      <c r="C5" s="8" t="str">
        <f>IF(C4&gt;0,AVERAGE(C6:C205), "N/A")</f>
        <v>N/A</v>
      </c>
      <c r="D5" s="8" t="str">
        <f t="shared" ref="D5:K5" si="3">IF(D4&gt;0,AVERAGE(D6:D205), "N/A")</f>
        <v>N/A</v>
      </c>
      <c r="E5" s="8" t="str">
        <f t="shared" si="3"/>
        <v>N/A</v>
      </c>
      <c r="F5" s="8" t="str">
        <f t="shared" si="3"/>
        <v>N/A</v>
      </c>
      <c r="G5" s="8" t="str">
        <f t="shared" si="3"/>
        <v>N/A</v>
      </c>
      <c r="H5" s="8" t="str">
        <f t="shared" si="3"/>
        <v>N/A</v>
      </c>
      <c r="I5" s="8" t="str">
        <f t="shared" si="3"/>
        <v>N/A</v>
      </c>
      <c r="J5" s="8" t="str">
        <f t="shared" si="3"/>
        <v>N/A</v>
      </c>
      <c r="K5" s="8" t="str">
        <f t="shared" si="3"/>
        <v>N/A</v>
      </c>
      <c r="L5" s="8" t="str">
        <f t="shared" ref="L5" si="4">IF(L4&gt;0,AVERAGE(L6:L205), "N/A")</f>
        <v>N/A</v>
      </c>
      <c r="M5" s="21" t="str">
        <f t="shared" ref="M5:T5" si="5">IF(M4&gt;0,AVERAGE(M6:M205), "N/A")</f>
        <v>N/A</v>
      </c>
      <c r="N5" s="8" t="str">
        <f t="shared" si="5"/>
        <v>N/A</v>
      </c>
      <c r="O5" s="8" t="str">
        <f t="shared" si="5"/>
        <v>N/A</v>
      </c>
      <c r="P5" s="8" t="str">
        <f t="shared" si="5"/>
        <v>N/A</v>
      </c>
      <c r="Q5" s="8" t="str">
        <f t="shared" si="5"/>
        <v>N/A</v>
      </c>
      <c r="R5" s="8" t="str">
        <f t="shared" si="5"/>
        <v>N/A</v>
      </c>
      <c r="S5" s="8" t="str">
        <f t="shared" si="5"/>
        <v>N/A</v>
      </c>
      <c r="T5" s="8" t="str">
        <f t="shared" si="5"/>
        <v>N/A</v>
      </c>
    </row>
    <row r="6" spans="1:25">
      <c r="A6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9"/>
      <c r="M6" s="22">
        <f>IF(K6&gt;0,G6*L6*2+H6*L6+I6*L6*2/K6+J6*L6/K6,G6*L6*2+H6*L6)</f>
        <v>0</v>
      </c>
      <c r="N6" s="5">
        <f>M6*$W$20</f>
        <v>0</v>
      </c>
      <c r="O6" s="5">
        <f>D6*L6/$Y$11</f>
        <v>0</v>
      </c>
      <c r="P6" s="5">
        <f>O6*$W$21</f>
        <v>0</v>
      </c>
      <c r="Q6" s="5">
        <f>M6/$W$24</f>
        <v>0</v>
      </c>
      <c r="R6" s="6">
        <f>M6*$V$30/100</f>
        <v>0</v>
      </c>
      <c r="S6" s="6">
        <f t="shared" ref="S6:S37" si="6">M6*$V$28/100</f>
        <v>0</v>
      </c>
      <c r="T6" s="6">
        <f t="shared" ref="T6:T37" si="7">R6+S6</f>
        <v>0</v>
      </c>
    </row>
    <row r="7" spans="1:25">
      <c r="A7">
        <f>A6+1</f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9"/>
      <c r="M7" s="22">
        <f t="shared" ref="M7:M70" si="8">IF(K7&gt;0,G7*L7*2+H7*L7+I7*L7*2/K7+J7*L7/K7,G7*L7*2+H7*L7)</f>
        <v>0</v>
      </c>
      <c r="N7" s="5">
        <f t="shared" ref="N7:N70" si="9">M7*$W$20</f>
        <v>0</v>
      </c>
      <c r="O7" s="5">
        <f t="shared" ref="O7:O70" si="10">D7*L7/$Y$11</f>
        <v>0</v>
      </c>
      <c r="P7" s="5">
        <f t="shared" ref="P7:P70" si="11">O7*$W$21</f>
        <v>0</v>
      </c>
      <c r="Q7" s="5">
        <f t="shared" ref="Q7:Q12" si="12">M7/$W$24</f>
        <v>0</v>
      </c>
      <c r="R7" s="6">
        <f>M7/$W$24*3.95</f>
        <v>0</v>
      </c>
      <c r="S7" s="6">
        <f t="shared" si="6"/>
        <v>0</v>
      </c>
      <c r="T7" s="6">
        <f t="shared" si="7"/>
        <v>0</v>
      </c>
    </row>
    <row r="8" spans="1:25">
      <c r="A8">
        <f t="shared" ref="A8:A71" si="13">A7+1</f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9"/>
      <c r="M8" s="22">
        <f t="shared" si="8"/>
        <v>0</v>
      </c>
      <c r="N8" s="5">
        <f t="shared" si="9"/>
        <v>0</v>
      </c>
      <c r="O8" s="5">
        <f t="shared" si="10"/>
        <v>0</v>
      </c>
      <c r="P8" s="5">
        <f t="shared" si="11"/>
        <v>0</v>
      </c>
      <c r="Q8" s="5">
        <f t="shared" si="12"/>
        <v>0</v>
      </c>
      <c r="R8" s="6">
        <f t="shared" ref="R8:R12" si="14">M8/$W$24*3.95</f>
        <v>0</v>
      </c>
      <c r="S8" s="6">
        <f t="shared" si="6"/>
        <v>0</v>
      </c>
      <c r="T8" s="6">
        <f t="shared" si="7"/>
        <v>0</v>
      </c>
      <c r="V8" t="s">
        <v>40</v>
      </c>
    </row>
    <row r="9" spans="1:25">
      <c r="A9">
        <f t="shared" si="13"/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9"/>
      <c r="M9" s="22">
        <f t="shared" si="8"/>
        <v>0</v>
      </c>
      <c r="N9" s="5">
        <f t="shared" si="9"/>
        <v>0</v>
      </c>
      <c r="O9" s="5">
        <f t="shared" si="10"/>
        <v>0</v>
      </c>
      <c r="P9" s="5">
        <f t="shared" si="11"/>
        <v>0</v>
      </c>
      <c r="Q9" s="5">
        <f t="shared" si="12"/>
        <v>0</v>
      </c>
      <c r="R9" s="6">
        <f t="shared" si="14"/>
        <v>0</v>
      </c>
      <c r="S9" s="6">
        <f t="shared" si="6"/>
        <v>0</v>
      </c>
      <c r="T9" s="6">
        <f t="shared" si="7"/>
        <v>0</v>
      </c>
      <c r="V9" t="s">
        <v>35</v>
      </c>
      <c r="Y9">
        <v>12507742</v>
      </c>
    </row>
    <row r="10" spans="1:25">
      <c r="A10">
        <f t="shared" si="13"/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9"/>
      <c r="M10" s="22">
        <f t="shared" si="8"/>
        <v>0</v>
      </c>
      <c r="N10" s="5">
        <f t="shared" si="9"/>
        <v>0</v>
      </c>
      <c r="O10" s="5">
        <f t="shared" si="10"/>
        <v>0</v>
      </c>
      <c r="P10" s="5">
        <f t="shared" si="11"/>
        <v>0</v>
      </c>
      <c r="Q10" s="5">
        <f t="shared" si="12"/>
        <v>0</v>
      </c>
      <c r="R10" s="6">
        <f t="shared" si="14"/>
        <v>0</v>
      </c>
      <c r="S10" s="6">
        <f t="shared" si="6"/>
        <v>0</v>
      </c>
      <c r="T10" s="6">
        <f t="shared" si="7"/>
        <v>0</v>
      </c>
      <c r="V10" t="s">
        <v>36</v>
      </c>
      <c r="Y10">
        <v>1464598</v>
      </c>
    </row>
    <row r="11" spans="1:25">
      <c r="A11">
        <f t="shared" si="13"/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9"/>
      <c r="M11" s="22">
        <f t="shared" si="8"/>
        <v>0</v>
      </c>
      <c r="N11" s="5">
        <f t="shared" si="9"/>
        <v>0</v>
      </c>
      <c r="O11" s="5">
        <f t="shared" si="10"/>
        <v>0</v>
      </c>
      <c r="P11" s="5">
        <f t="shared" si="11"/>
        <v>0</v>
      </c>
      <c r="Q11" s="5">
        <f t="shared" si="12"/>
        <v>0</v>
      </c>
      <c r="R11" s="6">
        <f t="shared" si="14"/>
        <v>0</v>
      </c>
      <c r="S11" s="6">
        <f t="shared" si="6"/>
        <v>0</v>
      </c>
      <c r="T11" s="6">
        <f t="shared" si="7"/>
        <v>0</v>
      </c>
      <c r="V11" t="s">
        <v>56</v>
      </c>
      <c r="Y11">
        <f>Y9/Y10</f>
        <v>8.5400512632135239</v>
      </c>
    </row>
    <row r="12" spans="1:25">
      <c r="A12">
        <f t="shared" si="13"/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9"/>
      <c r="M12" s="22">
        <f t="shared" si="8"/>
        <v>0</v>
      </c>
      <c r="N12" s="5">
        <f t="shared" si="9"/>
        <v>0</v>
      </c>
      <c r="O12" s="5">
        <f t="shared" si="10"/>
        <v>0</v>
      </c>
      <c r="P12" s="5">
        <f t="shared" si="11"/>
        <v>0</v>
      </c>
      <c r="Q12" s="5">
        <f t="shared" si="12"/>
        <v>0</v>
      </c>
      <c r="R12" s="6">
        <f t="shared" si="14"/>
        <v>0</v>
      </c>
      <c r="S12" s="6">
        <f t="shared" si="6"/>
        <v>0</v>
      </c>
      <c r="T12" s="6">
        <f t="shared" si="7"/>
        <v>0</v>
      </c>
    </row>
    <row r="13" spans="1:25">
      <c r="A13">
        <f t="shared" si="13"/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9"/>
      <c r="M13" s="22">
        <f t="shared" si="8"/>
        <v>0</v>
      </c>
      <c r="N13" s="5">
        <f t="shared" si="9"/>
        <v>0</v>
      </c>
      <c r="O13" s="5">
        <f t="shared" si="10"/>
        <v>0</v>
      </c>
      <c r="P13" s="5">
        <f t="shared" si="11"/>
        <v>0</v>
      </c>
      <c r="Q13" s="5">
        <f t="shared" ref="Q13:Q76" si="15">M13/$W$24</f>
        <v>0</v>
      </c>
      <c r="R13" s="6">
        <f t="shared" ref="R13:R76" si="16">M13/$W$24*3.95</f>
        <v>0</v>
      </c>
      <c r="S13" s="6">
        <f t="shared" si="6"/>
        <v>0</v>
      </c>
      <c r="T13" s="6">
        <f t="shared" si="7"/>
        <v>0</v>
      </c>
    </row>
    <row r="14" spans="1:25">
      <c r="A14">
        <f t="shared" si="13"/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9"/>
      <c r="M14" s="22">
        <f t="shared" si="8"/>
        <v>0</v>
      </c>
      <c r="N14" s="5">
        <f t="shared" si="9"/>
        <v>0</v>
      </c>
      <c r="O14" s="5">
        <f t="shared" si="10"/>
        <v>0</v>
      </c>
      <c r="P14" s="5">
        <f t="shared" si="11"/>
        <v>0</v>
      </c>
      <c r="Q14" s="5">
        <f t="shared" si="15"/>
        <v>0</v>
      </c>
      <c r="R14" s="6">
        <f t="shared" si="16"/>
        <v>0</v>
      </c>
      <c r="S14" s="6">
        <f t="shared" si="6"/>
        <v>0</v>
      </c>
      <c r="T14" s="6">
        <f t="shared" si="7"/>
        <v>0</v>
      </c>
    </row>
    <row r="15" spans="1:25">
      <c r="A15">
        <f t="shared" si="13"/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9"/>
      <c r="M15" s="22">
        <f t="shared" si="8"/>
        <v>0</v>
      </c>
      <c r="N15" s="5">
        <f t="shared" si="9"/>
        <v>0</v>
      </c>
      <c r="O15" s="5">
        <f t="shared" si="10"/>
        <v>0</v>
      </c>
      <c r="P15" s="5">
        <f t="shared" si="11"/>
        <v>0</v>
      </c>
      <c r="Q15" s="5">
        <f t="shared" si="15"/>
        <v>0</v>
      </c>
      <c r="R15" s="6">
        <f t="shared" si="16"/>
        <v>0</v>
      </c>
      <c r="S15" s="6">
        <f t="shared" si="6"/>
        <v>0</v>
      </c>
      <c r="T15" s="6">
        <f t="shared" si="7"/>
        <v>0</v>
      </c>
      <c r="V15" t="s">
        <v>37</v>
      </c>
    </row>
    <row r="16" spans="1:25">
      <c r="A16">
        <f t="shared" si="13"/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9"/>
      <c r="M16" s="22">
        <f t="shared" si="8"/>
        <v>0</v>
      </c>
      <c r="N16" s="5">
        <f t="shared" si="9"/>
        <v>0</v>
      </c>
      <c r="O16" s="5">
        <f t="shared" si="10"/>
        <v>0</v>
      </c>
      <c r="P16" s="5">
        <f t="shared" si="11"/>
        <v>0</v>
      </c>
      <c r="Q16" s="5">
        <f t="shared" si="15"/>
        <v>0</v>
      </c>
      <c r="R16" s="6">
        <f t="shared" si="16"/>
        <v>0</v>
      </c>
      <c r="S16" s="6">
        <f t="shared" si="6"/>
        <v>0</v>
      </c>
      <c r="T16" s="6">
        <f t="shared" si="7"/>
        <v>0</v>
      </c>
      <c r="V16" t="s">
        <v>11</v>
      </c>
      <c r="W16">
        <f>EMFAC!B13</f>
        <v>3.4599694868493703E-4</v>
      </c>
    </row>
    <row r="17" spans="1:24">
      <c r="A17">
        <f t="shared" si="13"/>
        <v>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9"/>
      <c r="M17" s="22">
        <f t="shared" si="8"/>
        <v>0</v>
      </c>
      <c r="N17" s="5">
        <f t="shared" si="9"/>
        <v>0</v>
      </c>
      <c r="O17" s="5">
        <f t="shared" si="10"/>
        <v>0</v>
      </c>
      <c r="P17" s="5">
        <f t="shared" si="11"/>
        <v>0</v>
      </c>
      <c r="Q17" s="5">
        <f t="shared" si="15"/>
        <v>0</v>
      </c>
      <c r="R17" s="6">
        <f t="shared" si="16"/>
        <v>0</v>
      </c>
      <c r="S17" s="6">
        <f t="shared" si="6"/>
        <v>0</v>
      </c>
      <c r="T17" s="6">
        <f t="shared" si="7"/>
        <v>0</v>
      </c>
      <c r="V17" t="s">
        <v>28</v>
      </c>
      <c r="W17">
        <f>EMFAC!B14</f>
        <v>1.217312847E-3</v>
      </c>
    </row>
    <row r="18" spans="1:24">
      <c r="A18">
        <f t="shared" si="13"/>
        <v>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9"/>
      <c r="M18" s="22">
        <f t="shared" si="8"/>
        <v>0</v>
      </c>
      <c r="N18" s="5">
        <f t="shared" si="9"/>
        <v>0</v>
      </c>
      <c r="O18" s="5">
        <f t="shared" si="10"/>
        <v>0</v>
      </c>
      <c r="P18" s="5">
        <f t="shared" si="11"/>
        <v>0</v>
      </c>
      <c r="Q18" s="5">
        <f t="shared" si="15"/>
        <v>0</v>
      </c>
      <c r="R18" s="6">
        <f t="shared" si="16"/>
        <v>0</v>
      </c>
      <c r="S18" s="6">
        <f t="shared" si="6"/>
        <v>0</v>
      </c>
      <c r="T18" s="6">
        <f t="shared" si="7"/>
        <v>0</v>
      </c>
    </row>
    <row r="19" spans="1:24">
      <c r="A19">
        <f t="shared" si="13"/>
        <v>14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9"/>
      <c r="M19" s="22">
        <f t="shared" si="8"/>
        <v>0</v>
      </c>
      <c r="N19" s="5">
        <f t="shared" si="9"/>
        <v>0</v>
      </c>
      <c r="O19" s="5">
        <f t="shared" si="10"/>
        <v>0</v>
      </c>
      <c r="P19" s="5">
        <f t="shared" si="11"/>
        <v>0</v>
      </c>
      <c r="Q19" s="5">
        <f t="shared" si="15"/>
        <v>0</v>
      </c>
      <c r="R19" s="6">
        <f t="shared" si="16"/>
        <v>0</v>
      </c>
      <c r="S19" s="6">
        <f t="shared" si="6"/>
        <v>0</v>
      </c>
      <c r="T19" s="6">
        <f t="shared" si="7"/>
        <v>0</v>
      </c>
      <c r="V19" t="s">
        <v>38</v>
      </c>
    </row>
    <row r="20" spans="1:24">
      <c r="A20">
        <f t="shared" si="13"/>
        <v>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9"/>
      <c r="M20" s="22">
        <f t="shared" si="8"/>
        <v>0</v>
      </c>
      <c r="N20" s="5">
        <f t="shared" si="9"/>
        <v>0</v>
      </c>
      <c r="O20" s="5">
        <f t="shared" si="10"/>
        <v>0</v>
      </c>
      <c r="P20" s="5">
        <f t="shared" si="11"/>
        <v>0</v>
      </c>
      <c r="Q20" s="5">
        <f t="shared" si="15"/>
        <v>0</v>
      </c>
      <c r="R20" s="6">
        <f t="shared" si="16"/>
        <v>0</v>
      </c>
      <c r="S20" s="6">
        <f t="shared" si="6"/>
        <v>0</v>
      </c>
      <c r="T20" s="6">
        <f t="shared" si="7"/>
        <v>0</v>
      </c>
      <c r="V20" t="s">
        <v>11</v>
      </c>
      <c r="W20">
        <f>W16*2200</f>
        <v>0.76119328710686152</v>
      </c>
    </row>
    <row r="21" spans="1:24">
      <c r="A21">
        <f t="shared" si="13"/>
        <v>16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9"/>
      <c r="M21" s="22">
        <f t="shared" si="8"/>
        <v>0</v>
      </c>
      <c r="N21" s="5">
        <f t="shared" si="9"/>
        <v>0</v>
      </c>
      <c r="O21" s="5">
        <f t="shared" si="10"/>
        <v>0</v>
      </c>
      <c r="P21" s="5">
        <f t="shared" si="11"/>
        <v>0</v>
      </c>
      <c r="Q21" s="5">
        <f t="shared" si="15"/>
        <v>0</v>
      </c>
      <c r="R21" s="6">
        <f t="shared" si="16"/>
        <v>0</v>
      </c>
      <c r="S21" s="6">
        <f t="shared" si="6"/>
        <v>0</v>
      </c>
      <c r="T21" s="6">
        <f t="shared" si="7"/>
        <v>0</v>
      </c>
      <c r="V21" t="s">
        <v>28</v>
      </c>
      <c r="W21">
        <f>W17*2200</f>
        <v>2.6780882633999998</v>
      </c>
    </row>
    <row r="22" spans="1:24">
      <c r="A22">
        <f t="shared" si="13"/>
        <v>17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9"/>
      <c r="M22" s="22">
        <f t="shared" si="8"/>
        <v>0</v>
      </c>
      <c r="N22" s="5">
        <f t="shared" si="9"/>
        <v>0</v>
      </c>
      <c r="O22" s="5">
        <f t="shared" si="10"/>
        <v>0</v>
      </c>
      <c r="P22" s="5">
        <f t="shared" si="11"/>
        <v>0</v>
      </c>
      <c r="Q22" s="5">
        <f t="shared" si="15"/>
        <v>0</v>
      </c>
      <c r="R22" s="6">
        <f t="shared" si="16"/>
        <v>0</v>
      </c>
      <c r="S22" s="6">
        <f t="shared" si="6"/>
        <v>0</v>
      </c>
      <c r="T22" s="6">
        <f t="shared" si="7"/>
        <v>0</v>
      </c>
    </row>
    <row r="23" spans="1:24">
      <c r="A23">
        <f t="shared" si="13"/>
        <v>18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9"/>
      <c r="M23" s="22">
        <f t="shared" si="8"/>
        <v>0</v>
      </c>
      <c r="N23" s="5">
        <f t="shared" si="9"/>
        <v>0</v>
      </c>
      <c r="O23" s="5">
        <f t="shared" si="10"/>
        <v>0</v>
      </c>
      <c r="P23" s="5">
        <f t="shared" si="11"/>
        <v>0</v>
      </c>
      <c r="Q23" s="5">
        <f t="shared" si="15"/>
        <v>0</v>
      </c>
      <c r="R23" s="6">
        <f t="shared" si="16"/>
        <v>0</v>
      </c>
      <c r="S23" s="6">
        <f t="shared" si="6"/>
        <v>0</v>
      </c>
      <c r="T23" s="6">
        <f t="shared" si="7"/>
        <v>0</v>
      </c>
      <c r="V23" t="s">
        <v>39</v>
      </c>
    </row>
    <row r="24" spans="1:24">
      <c r="A24">
        <f t="shared" si="13"/>
        <v>19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9"/>
      <c r="M24" s="22">
        <f t="shared" si="8"/>
        <v>0</v>
      </c>
      <c r="N24" s="5">
        <f t="shared" si="9"/>
        <v>0</v>
      </c>
      <c r="O24" s="5">
        <f t="shared" si="10"/>
        <v>0</v>
      </c>
      <c r="P24" s="5">
        <f t="shared" si="11"/>
        <v>0</v>
      </c>
      <c r="Q24" s="5">
        <f t="shared" si="15"/>
        <v>0</v>
      </c>
      <c r="R24" s="6">
        <f t="shared" si="16"/>
        <v>0</v>
      </c>
      <c r="S24" s="6">
        <f t="shared" si="6"/>
        <v>0</v>
      </c>
      <c r="T24" s="6">
        <f t="shared" si="7"/>
        <v>0</v>
      </c>
      <c r="V24" t="s">
        <v>11</v>
      </c>
      <c r="W24">
        <f>EMFAC!C13</f>
        <v>21.199451761446369</v>
      </c>
    </row>
    <row r="25" spans="1:24">
      <c r="A25">
        <f t="shared" si="13"/>
        <v>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9"/>
      <c r="M25" s="22">
        <f t="shared" si="8"/>
        <v>0</v>
      </c>
      <c r="N25" s="5">
        <f t="shared" si="9"/>
        <v>0</v>
      </c>
      <c r="O25" s="5">
        <f t="shared" si="10"/>
        <v>0</v>
      </c>
      <c r="P25" s="5">
        <f t="shared" si="11"/>
        <v>0</v>
      </c>
      <c r="Q25" s="5">
        <f t="shared" si="15"/>
        <v>0</v>
      </c>
      <c r="R25" s="6">
        <f t="shared" si="16"/>
        <v>0</v>
      </c>
      <c r="S25" s="6">
        <f t="shared" si="6"/>
        <v>0</v>
      </c>
      <c r="T25" s="6">
        <f t="shared" si="7"/>
        <v>0</v>
      </c>
      <c r="V25" t="s">
        <v>28</v>
      </c>
      <c r="W25">
        <f>EMFAC!C14</f>
        <v>7.5037901244761267</v>
      </c>
    </row>
    <row r="26" spans="1:24">
      <c r="A26">
        <f t="shared" si="13"/>
        <v>21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9"/>
      <c r="M26" s="22">
        <f t="shared" si="8"/>
        <v>0</v>
      </c>
      <c r="N26" s="5">
        <f t="shared" si="9"/>
        <v>0</v>
      </c>
      <c r="O26" s="5">
        <f t="shared" si="10"/>
        <v>0</v>
      </c>
      <c r="P26" s="5">
        <f t="shared" si="11"/>
        <v>0</v>
      </c>
      <c r="Q26" s="5">
        <f t="shared" si="15"/>
        <v>0</v>
      </c>
      <c r="R26" s="6">
        <f t="shared" si="16"/>
        <v>0</v>
      </c>
      <c r="S26" s="6">
        <f t="shared" si="6"/>
        <v>0</v>
      </c>
      <c r="T26" s="6">
        <f t="shared" si="7"/>
        <v>0</v>
      </c>
    </row>
    <row r="27" spans="1:24">
      <c r="A27">
        <f t="shared" si="13"/>
        <v>22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9"/>
      <c r="M27" s="22">
        <f t="shared" si="8"/>
        <v>0</v>
      </c>
      <c r="N27" s="5">
        <f t="shared" si="9"/>
        <v>0</v>
      </c>
      <c r="O27" s="5">
        <f t="shared" si="10"/>
        <v>0</v>
      </c>
      <c r="P27" s="5">
        <f t="shared" si="11"/>
        <v>0</v>
      </c>
      <c r="Q27" s="5">
        <f t="shared" si="15"/>
        <v>0</v>
      </c>
      <c r="R27" s="6">
        <f t="shared" si="16"/>
        <v>0</v>
      </c>
      <c r="S27" s="6">
        <f t="shared" si="6"/>
        <v>0</v>
      </c>
      <c r="T27" s="6">
        <f t="shared" si="7"/>
        <v>0</v>
      </c>
      <c r="V27" t="s">
        <v>62</v>
      </c>
    </row>
    <row r="28" spans="1:24">
      <c r="A28">
        <f t="shared" si="13"/>
        <v>23</v>
      </c>
      <c r="G28" s="4"/>
      <c r="H28" s="4"/>
      <c r="I28" s="4"/>
      <c r="J28" s="4"/>
      <c r="K28" s="4"/>
      <c r="L28" s="9"/>
      <c r="M28" s="22">
        <f t="shared" si="8"/>
        <v>0</v>
      </c>
      <c r="N28" s="5">
        <f t="shared" si="9"/>
        <v>0</v>
      </c>
      <c r="O28" s="5">
        <f t="shared" si="10"/>
        <v>0</v>
      </c>
      <c r="P28" s="5">
        <f t="shared" si="11"/>
        <v>0</v>
      </c>
      <c r="Q28" s="5">
        <f t="shared" si="15"/>
        <v>0</v>
      </c>
      <c r="R28" s="6">
        <f t="shared" si="16"/>
        <v>0</v>
      </c>
      <c r="S28" s="6">
        <f t="shared" si="6"/>
        <v>0</v>
      </c>
      <c r="T28" s="6">
        <f t="shared" si="7"/>
        <v>0</v>
      </c>
      <c r="V28">
        <f>60.8-14.45</f>
        <v>46.349999999999994</v>
      </c>
      <c r="W28" t="s">
        <v>54</v>
      </c>
    </row>
    <row r="29" spans="1:24">
      <c r="A29">
        <f t="shared" si="13"/>
        <v>24</v>
      </c>
      <c r="G29" s="4"/>
      <c r="H29" s="4"/>
      <c r="I29" s="4"/>
      <c r="J29" s="4"/>
      <c r="L29" s="9"/>
      <c r="M29" s="22">
        <f t="shared" si="8"/>
        <v>0</v>
      </c>
      <c r="N29" s="5">
        <f t="shared" si="9"/>
        <v>0</v>
      </c>
      <c r="O29" s="5">
        <f t="shared" si="10"/>
        <v>0</v>
      </c>
      <c r="P29" s="5">
        <f t="shared" si="11"/>
        <v>0</v>
      </c>
      <c r="Q29" s="5">
        <f t="shared" si="15"/>
        <v>0</v>
      </c>
      <c r="R29" s="6">
        <f t="shared" si="16"/>
        <v>0</v>
      </c>
      <c r="S29" s="6">
        <f t="shared" si="6"/>
        <v>0</v>
      </c>
      <c r="T29" s="6">
        <f t="shared" si="7"/>
        <v>0</v>
      </c>
      <c r="V29" t="s">
        <v>53</v>
      </c>
    </row>
    <row r="30" spans="1:24">
      <c r="A30">
        <f t="shared" si="13"/>
        <v>25</v>
      </c>
      <c r="L30" s="9"/>
      <c r="M30" s="22">
        <f t="shared" si="8"/>
        <v>0</v>
      </c>
      <c r="N30" s="5">
        <f t="shared" si="9"/>
        <v>0</v>
      </c>
      <c r="O30" s="5">
        <f t="shared" si="10"/>
        <v>0</v>
      </c>
      <c r="P30" s="5">
        <f t="shared" si="11"/>
        <v>0</v>
      </c>
      <c r="Q30" s="5">
        <f t="shared" si="15"/>
        <v>0</v>
      </c>
      <c r="R30" s="6">
        <f t="shared" si="16"/>
        <v>0</v>
      </c>
      <c r="S30" s="6">
        <f t="shared" si="6"/>
        <v>0</v>
      </c>
      <c r="T30" s="6">
        <f t="shared" si="7"/>
        <v>0</v>
      </c>
      <c r="V30" s="32">
        <f>3.95/W24*100</f>
        <v>18.632557315390237</v>
      </c>
      <c r="W30" t="s">
        <v>54</v>
      </c>
    </row>
    <row r="31" spans="1:24">
      <c r="A31">
        <f t="shared" si="13"/>
        <v>26</v>
      </c>
      <c r="G31" s="4"/>
      <c r="H31" s="4"/>
      <c r="I31" s="4"/>
      <c r="J31" s="4"/>
      <c r="L31" s="9"/>
      <c r="M31" s="22">
        <f t="shared" si="8"/>
        <v>0</v>
      </c>
      <c r="N31" s="5">
        <f t="shared" si="9"/>
        <v>0</v>
      </c>
      <c r="O31" s="5">
        <f t="shared" si="10"/>
        <v>0</v>
      </c>
      <c r="P31" s="5">
        <f t="shared" si="11"/>
        <v>0</v>
      </c>
      <c r="Q31" s="5">
        <f t="shared" si="15"/>
        <v>0</v>
      </c>
      <c r="R31" s="6">
        <f t="shared" si="16"/>
        <v>0</v>
      </c>
      <c r="S31" s="6">
        <f t="shared" si="6"/>
        <v>0</v>
      </c>
      <c r="T31" s="6">
        <f t="shared" si="7"/>
        <v>0</v>
      </c>
    </row>
    <row r="32" spans="1:24">
      <c r="A32">
        <f t="shared" si="13"/>
        <v>27</v>
      </c>
      <c r="G32" s="4"/>
      <c r="H32" s="4"/>
      <c r="I32" s="4"/>
      <c r="J32" s="4"/>
      <c r="L32" s="9"/>
      <c r="M32" s="22">
        <f t="shared" si="8"/>
        <v>0</v>
      </c>
      <c r="N32" s="5">
        <f t="shared" si="9"/>
        <v>0</v>
      </c>
      <c r="O32" s="5">
        <f t="shared" si="10"/>
        <v>0</v>
      </c>
      <c r="P32" s="5">
        <f t="shared" si="11"/>
        <v>0</v>
      </c>
      <c r="Q32" s="5">
        <f t="shared" si="15"/>
        <v>0</v>
      </c>
      <c r="R32" s="6">
        <f t="shared" si="16"/>
        <v>0</v>
      </c>
      <c r="S32" s="6">
        <f t="shared" si="6"/>
        <v>0</v>
      </c>
      <c r="T32" s="6">
        <f t="shared" si="7"/>
        <v>0</v>
      </c>
      <c r="X32" s="6"/>
    </row>
    <row r="33" spans="1:20">
      <c r="A33">
        <f t="shared" si="13"/>
        <v>28</v>
      </c>
      <c r="G33" s="4"/>
      <c r="H33" s="4"/>
      <c r="I33" s="4"/>
      <c r="J33" s="4"/>
      <c r="L33" s="9"/>
      <c r="M33" s="22">
        <f t="shared" si="8"/>
        <v>0</v>
      </c>
      <c r="N33" s="5">
        <f t="shared" si="9"/>
        <v>0</v>
      </c>
      <c r="O33" s="5">
        <f t="shared" si="10"/>
        <v>0</v>
      </c>
      <c r="P33" s="5">
        <f t="shared" si="11"/>
        <v>0</v>
      </c>
      <c r="Q33" s="5">
        <f t="shared" si="15"/>
        <v>0</v>
      </c>
      <c r="R33" s="6">
        <f t="shared" si="16"/>
        <v>0</v>
      </c>
      <c r="S33" s="6">
        <f t="shared" si="6"/>
        <v>0</v>
      </c>
      <c r="T33" s="6">
        <f t="shared" si="7"/>
        <v>0</v>
      </c>
    </row>
    <row r="34" spans="1:20">
      <c r="A34">
        <f t="shared" si="13"/>
        <v>29</v>
      </c>
      <c r="L34" s="9"/>
      <c r="M34" s="22">
        <f t="shared" si="8"/>
        <v>0</v>
      </c>
      <c r="N34" s="5">
        <f t="shared" si="9"/>
        <v>0</v>
      </c>
      <c r="O34" s="5">
        <f t="shared" si="10"/>
        <v>0</v>
      </c>
      <c r="P34" s="5">
        <f t="shared" si="11"/>
        <v>0</v>
      </c>
      <c r="Q34" s="5">
        <f t="shared" si="15"/>
        <v>0</v>
      </c>
      <c r="R34" s="6">
        <f t="shared" si="16"/>
        <v>0</v>
      </c>
      <c r="S34" s="6">
        <f t="shared" si="6"/>
        <v>0</v>
      </c>
      <c r="T34" s="6">
        <f t="shared" si="7"/>
        <v>0</v>
      </c>
    </row>
    <row r="35" spans="1:20">
      <c r="A35">
        <f t="shared" si="13"/>
        <v>30</v>
      </c>
      <c r="L35" s="9"/>
      <c r="M35" s="22">
        <f t="shared" si="8"/>
        <v>0</v>
      </c>
      <c r="N35" s="5">
        <f t="shared" si="9"/>
        <v>0</v>
      </c>
      <c r="O35" s="5">
        <f t="shared" si="10"/>
        <v>0</v>
      </c>
      <c r="P35" s="5">
        <f t="shared" si="11"/>
        <v>0</v>
      </c>
      <c r="Q35" s="5">
        <f t="shared" si="15"/>
        <v>0</v>
      </c>
      <c r="R35" s="6">
        <f t="shared" si="16"/>
        <v>0</v>
      </c>
      <c r="S35" s="6">
        <f t="shared" si="6"/>
        <v>0</v>
      </c>
      <c r="T35" s="6">
        <f t="shared" si="7"/>
        <v>0</v>
      </c>
    </row>
    <row r="36" spans="1:20">
      <c r="A36">
        <f t="shared" si="13"/>
        <v>31</v>
      </c>
      <c r="L36" s="9"/>
      <c r="M36" s="22">
        <f t="shared" si="8"/>
        <v>0</v>
      </c>
      <c r="N36" s="5">
        <f t="shared" si="9"/>
        <v>0</v>
      </c>
      <c r="O36" s="5">
        <f t="shared" si="10"/>
        <v>0</v>
      </c>
      <c r="P36" s="5">
        <f t="shared" si="11"/>
        <v>0</v>
      </c>
      <c r="Q36" s="5">
        <f t="shared" si="15"/>
        <v>0</v>
      </c>
      <c r="R36" s="6">
        <f t="shared" si="16"/>
        <v>0</v>
      </c>
      <c r="S36" s="6">
        <f t="shared" si="6"/>
        <v>0</v>
      </c>
      <c r="T36" s="6">
        <f t="shared" si="7"/>
        <v>0</v>
      </c>
    </row>
    <row r="37" spans="1:20">
      <c r="A37">
        <f t="shared" si="13"/>
        <v>32</v>
      </c>
      <c r="L37" s="9"/>
      <c r="M37" s="22">
        <f t="shared" si="8"/>
        <v>0</v>
      </c>
      <c r="N37" s="5">
        <f t="shared" si="9"/>
        <v>0</v>
      </c>
      <c r="O37" s="5">
        <f t="shared" si="10"/>
        <v>0</v>
      </c>
      <c r="P37" s="5">
        <f t="shared" si="11"/>
        <v>0</v>
      </c>
      <c r="Q37" s="5">
        <f t="shared" si="15"/>
        <v>0</v>
      </c>
      <c r="R37" s="6">
        <f t="shared" si="16"/>
        <v>0</v>
      </c>
      <c r="S37" s="6">
        <f t="shared" si="6"/>
        <v>0</v>
      </c>
      <c r="T37" s="6">
        <f t="shared" si="7"/>
        <v>0</v>
      </c>
    </row>
    <row r="38" spans="1:20">
      <c r="A38">
        <f t="shared" si="13"/>
        <v>33</v>
      </c>
      <c r="L38" s="9"/>
      <c r="M38" s="22">
        <f t="shared" si="8"/>
        <v>0</v>
      </c>
      <c r="N38" s="5">
        <f t="shared" si="9"/>
        <v>0</v>
      </c>
      <c r="O38" s="5">
        <f t="shared" si="10"/>
        <v>0</v>
      </c>
      <c r="P38" s="5">
        <f t="shared" si="11"/>
        <v>0</v>
      </c>
      <c r="Q38" s="5">
        <f t="shared" si="15"/>
        <v>0</v>
      </c>
      <c r="R38" s="6">
        <f t="shared" si="16"/>
        <v>0</v>
      </c>
      <c r="S38" s="6">
        <f t="shared" ref="S38:S69" si="17">M38*$V$28/100</f>
        <v>0</v>
      </c>
      <c r="T38" s="6">
        <f t="shared" ref="T38:T69" si="18">R38+S38</f>
        <v>0</v>
      </c>
    </row>
    <row r="39" spans="1:20">
      <c r="A39">
        <f t="shared" si="13"/>
        <v>34</v>
      </c>
      <c r="L39" s="9"/>
      <c r="M39" s="22">
        <f t="shared" si="8"/>
        <v>0</v>
      </c>
      <c r="N39" s="5">
        <f t="shared" si="9"/>
        <v>0</v>
      </c>
      <c r="O39" s="5">
        <f t="shared" si="10"/>
        <v>0</v>
      </c>
      <c r="P39" s="5">
        <f t="shared" si="11"/>
        <v>0</v>
      </c>
      <c r="Q39" s="5">
        <f t="shared" si="15"/>
        <v>0</v>
      </c>
      <c r="R39" s="6">
        <f t="shared" si="16"/>
        <v>0</v>
      </c>
      <c r="S39" s="6">
        <f t="shared" si="17"/>
        <v>0</v>
      </c>
      <c r="T39" s="6">
        <f t="shared" si="18"/>
        <v>0</v>
      </c>
    </row>
    <row r="40" spans="1:20">
      <c r="A40">
        <f t="shared" si="13"/>
        <v>35</v>
      </c>
      <c r="L40" s="9"/>
      <c r="M40" s="22">
        <f t="shared" si="8"/>
        <v>0</v>
      </c>
      <c r="N40" s="5">
        <f t="shared" si="9"/>
        <v>0</v>
      </c>
      <c r="O40" s="5">
        <f t="shared" si="10"/>
        <v>0</v>
      </c>
      <c r="P40" s="5">
        <f t="shared" si="11"/>
        <v>0</v>
      </c>
      <c r="Q40" s="5">
        <f t="shared" si="15"/>
        <v>0</v>
      </c>
      <c r="R40" s="6">
        <f t="shared" si="16"/>
        <v>0</v>
      </c>
      <c r="S40" s="6">
        <f t="shared" si="17"/>
        <v>0</v>
      </c>
      <c r="T40" s="6">
        <f t="shared" si="18"/>
        <v>0</v>
      </c>
    </row>
    <row r="41" spans="1:20">
      <c r="A41">
        <f t="shared" si="13"/>
        <v>36</v>
      </c>
      <c r="L41" s="9"/>
      <c r="M41" s="22">
        <f t="shared" si="8"/>
        <v>0</v>
      </c>
      <c r="N41" s="5">
        <f t="shared" si="9"/>
        <v>0</v>
      </c>
      <c r="O41" s="5">
        <f t="shared" si="10"/>
        <v>0</v>
      </c>
      <c r="P41" s="5">
        <f t="shared" si="11"/>
        <v>0</v>
      </c>
      <c r="Q41" s="5">
        <f t="shared" si="15"/>
        <v>0</v>
      </c>
      <c r="R41" s="6">
        <f t="shared" si="16"/>
        <v>0</v>
      </c>
      <c r="S41" s="6">
        <f t="shared" si="17"/>
        <v>0</v>
      </c>
      <c r="T41" s="6">
        <f t="shared" si="18"/>
        <v>0</v>
      </c>
    </row>
    <row r="42" spans="1:20">
      <c r="A42">
        <f t="shared" si="13"/>
        <v>37</v>
      </c>
      <c r="L42" s="9"/>
      <c r="M42" s="22">
        <f t="shared" si="8"/>
        <v>0</v>
      </c>
      <c r="N42" s="5">
        <f t="shared" si="9"/>
        <v>0</v>
      </c>
      <c r="O42" s="5">
        <f t="shared" si="10"/>
        <v>0</v>
      </c>
      <c r="P42" s="5">
        <f t="shared" si="11"/>
        <v>0</v>
      </c>
      <c r="Q42" s="5">
        <f t="shared" si="15"/>
        <v>0</v>
      </c>
      <c r="R42" s="6">
        <f t="shared" si="16"/>
        <v>0</v>
      </c>
      <c r="S42" s="6">
        <f t="shared" si="17"/>
        <v>0</v>
      </c>
      <c r="T42" s="6">
        <f t="shared" si="18"/>
        <v>0</v>
      </c>
    </row>
    <row r="43" spans="1:20">
      <c r="A43">
        <f t="shared" si="13"/>
        <v>38</v>
      </c>
      <c r="L43" s="9"/>
      <c r="M43" s="22">
        <f t="shared" si="8"/>
        <v>0</v>
      </c>
      <c r="N43" s="5">
        <f t="shared" si="9"/>
        <v>0</v>
      </c>
      <c r="O43" s="5">
        <f t="shared" si="10"/>
        <v>0</v>
      </c>
      <c r="P43" s="5">
        <f t="shared" si="11"/>
        <v>0</v>
      </c>
      <c r="Q43" s="5">
        <f t="shared" si="15"/>
        <v>0</v>
      </c>
      <c r="R43" s="6">
        <f t="shared" si="16"/>
        <v>0</v>
      </c>
      <c r="S43" s="6">
        <f t="shared" si="17"/>
        <v>0</v>
      </c>
      <c r="T43" s="6">
        <f t="shared" si="18"/>
        <v>0</v>
      </c>
    </row>
    <row r="44" spans="1:20">
      <c r="A44">
        <f t="shared" si="13"/>
        <v>39</v>
      </c>
      <c r="L44" s="9"/>
      <c r="M44" s="22">
        <f t="shared" si="8"/>
        <v>0</v>
      </c>
      <c r="N44" s="5">
        <f t="shared" si="9"/>
        <v>0</v>
      </c>
      <c r="O44" s="5">
        <f t="shared" si="10"/>
        <v>0</v>
      </c>
      <c r="P44" s="5">
        <f t="shared" si="11"/>
        <v>0</v>
      </c>
      <c r="Q44" s="5">
        <f t="shared" si="15"/>
        <v>0</v>
      </c>
      <c r="R44" s="6">
        <f t="shared" si="16"/>
        <v>0</v>
      </c>
      <c r="S44" s="6">
        <f t="shared" si="17"/>
        <v>0</v>
      </c>
      <c r="T44" s="6">
        <f t="shared" si="18"/>
        <v>0</v>
      </c>
    </row>
    <row r="45" spans="1:20">
      <c r="A45">
        <f t="shared" si="13"/>
        <v>40</v>
      </c>
      <c r="L45" s="9"/>
      <c r="M45" s="22">
        <f t="shared" si="8"/>
        <v>0</v>
      </c>
      <c r="N45" s="5">
        <f t="shared" si="9"/>
        <v>0</v>
      </c>
      <c r="O45" s="5">
        <f t="shared" si="10"/>
        <v>0</v>
      </c>
      <c r="P45" s="5">
        <f t="shared" si="11"/>
        <v>0</v>
      </c>
      <c r="Q45" s="5">
        <f t="shared" si="15"/>
        <v>0</v>
      </c>
      <c r="R45" s="6">
        <f t="shared" si="16"/>
        <v>0</v>
      </c>
      <c r="S45" s="6">
        <f t="shared" si="17"/>
        <v>0</v>
      </c>
      <c r="T45" s="6">
        <f t="shared" si="18"/>
        <v>0</v>
      </c>
    </row>
    <row r="46" spans="1:20">
      <c r="A46">
        <f t="shared" si="13"/>
        <v>41</v>
      </c>
      <c r="L46" s="9"/>
      <c r="M46" s="22">
        <f t="shared" si="8"/>
        <v>0</v>
      </c>
      <c r="N46" s="5">
        <f t="shared" si="9"/>
        <v>0</v>
      </c>
      <c r="O46" s="5">
        <f t="shared" si="10"/>
        <v>0</v>
      </c>
      <c r="P46" s="5">
        <f t="shared" si="11"/>
        <v>0</v>
      </c>
      <c r="Q46" s="5">
        <f t="shared" si="15"/>
        <v>0</v>
      </c>
      <c r="R46" s="6">
        <f t="shared" si="16"/>
        <v>0</v>
      </c>
      <c r="S46" s="6">
        <f t="shared" si="17"/>
        <v>0</v>
      </c>
      <c r="T46" s="6">
        <f t="shared" si="18"/>
        <v>0</v>
      </c>
    </row>
    <row r="47" spans="1:20">
      <c r="A47">
        <f t="shared" si="13"/>
        <v>42</v>
      </c>
      <c r="L47" s="9"/>
      <c r="M47" s="22">
        <f t="shared" si="8"/>
        <v>0</v>
      </c>
      <c r="N47" s="5">
        <f t="shared" si="9"/>
        <v>0</v>
      </c>
      <c r="O47" s="5">
        <f t="shared" si="10"/>
        <v>0</v>
      </c>
      <c r="P47" s="5">
        <f t="shared" si="11"/>
        <v>0</v>
      </c>
      <c r="Q47" s="5">
        <f t="shared" si="15"/>
        <v>0</v>
      </c>
      <c r="R47" s="6">
        <f t="shared" si="16"/>
        <v>0</v>
      </c>
      <c r="S47" s="6">
        <f t="shared" si="17"/>
        <v>0</v>
      </c>
      <c r="T47" s="6">
        <f t="shared" si="18"/>
        <v>0</v>
      </c>
    </row>
    <row r="48" spans="1:20">
      <c r="A48">
        <f t="shared" si="13"/>
        <v>43</v>
      </c>
      <c r="L48" s="9"/>
      <c r="M48" s="22">
        <f t="shared" si="8"/>
        <v>0</v>
      </c>
      <c r="N48" s="5">
        <f t="shared" si="9"/>
        <v>0</v>
      </c>
      <c r="O48" s="5">
        <f t="shared" si="10"/>
        <v>0</v>
      </c>
      <c r="P48" s="5">
        <f t="shared" si="11"/>
        <v>0</v>
      </c>
      <c r="Q48" s="5">
        <f t="shared" si="15"/>
        <v>0</v>
      </c>
      <c r="R48" s="6">
        <f t="shared" si="16"/>
        <v>0</v>
      </c>
      <c r="S48" s="6">
        <f t="shared" si="17"/>
        <v>0</v>
      </c>
      <c r="T48" s="6">
        <f t="shared" si="18"/>
        <v>0</v>
      </c>
    </row>
    <row r="49" spans="1:20">
      <c r="A49">
        <f t="shared" si="13"/>
        <v>44</v>
      </c>
      <c r="L49" s="9"/>
      <c r="M49" s="22">
        <f t="shared" si="8"/>
        <v>0</v>
      </c>
      <c r="N49" s="5">
        <f t="shared" si="9"/>
        <v>0</v>
      </c>
      <c r="O49" s="5">
        <f t="shared" si="10"/>
        <v>0</v>
      </c>
      <c r="P49" s="5">
        <f t="shared" si="11"/>
        <v>0</v>
      </c>
      <c r="Q49" s="5">
        <f t="shared" si="15"/>
        <v>0</v>
      </c>
      <c r="R49" s="6">
        <f t="shared" si="16"/>
        <v>0</v>
      </c>
      <c r="S49" s="6">
        <f t="shared" si="17"/>
        <v>0</v>
      </c>
      <c r="T49" s="6">
        <f t="shared" si="18"/>
        <v>0</v>
      </c>
    </row>
    <row r="50" spans="1:20">
      <c r="A50">
        <f t="shared" si="13"/>
        <v>45</v>
      </c>
      <c r="L50" s="9"/>
      <c r="M50" s="22">
        <f t="shared" si="8"/>
        <v>0</v>
      </c>
      <c r="N50" s="5">
        <f t="shared" si="9"/>
        <v>0</v>
      </c>
      <c r="O50" s="5">
        <f t="shared" si="10"/>
        <v>0</v>
      </c>
      <c r="P50" s="5">
        <f t="shared" si="11"/>
        <v>0</v>
      </c>
      <c r="Q50" s="5">
        <f t="shared" si="15"/>
        <v>0</v>
      </c>
      <c r="R50" s="6">
        <f t="shared" si="16"/>
        <v>0</v>
      </c>
      <c r="S50" s="6">
        <f t="shared" si="17"/>
        <v>0</v>
      </c>
      <c r="T50" s="6">
        <f t="shared" si="18"/>
        <v>0</v>
      </c>
    </row>
    <row r="51" spans="1:20">
      <c r="A51">
        <f t="shared" si="13"/>
        <v>46</v>
      </c>
      <c r="L51" s="9"/>
      <c r="M51" s="22">
        <f t="shared" si="8"/>
        <v>0</v>
      </c>
      <c r="N51" s="5">
        <f t="shared" si="9"/>
        <v>0</v>
      </c>
      <c r="O51" s="5">
        <f t="shared" si="10"/>
        <v>0</v>
      </c>
      <c r="P51" s="5">
        <f t="shared" si="11"/>
        <v>0</v>
      </c>
      <c r="Q51" s="5">
        <f t="shared" si="15"/>
        <v>0</v>
      </c>
      <c r="R51" s="6">
        <f t="shared" si="16"/>
        <v>0</v>
      </c>
      <c r="S51" s="6">
        <f t="shared" si="17"/>
        <v>0</v>
      </c>
      <c r="T51" s="6">
        <f t="shared" si="18"/>
        <v>0</v>
      </c>
    </row>
    <row r="52" spans="1:20">
      <c r="A52">
        <f t="shared" si="13"/>
        <v>47</v>
      </c>
      <c r="L52" s="9"/>
      <c r="M52" s="22">
        <f t="shared" si="8"/>
        <v>0</v>
      </c>
      <c r="N52" s="5">
        <f t="shared" si="9"/>
        <v>0</v>
      </c>
      <c r="O52" s="5">
        <f t="shared" si="10"/>
        <v>0</v>
      </c>
      <c r="P52" s="5">
        <f t="shared" si="11"/>
        <v>0</v>
      </c>
      <c r="Q52" s="5">
        <f t="shared" si="15"/>
        <v>0</v>
      </c>
      <c r="R52" s="6">
        <f t="shared" si="16"/>
        <v>0</v>
      </c>
      <c r="S52" s="6">
        <f t="shared" si="17"/>
        <v>0</v>
      </c>
      <c r="T52" s="6">
        <f t="shared" si="18"/>
        <v>0</v>
      </c>
    </row>
    <row r="53" spans="1:20">
      <c r="A53">
        <f t="shared" si="13"/>
        <v>48</v>
      </c>
      <c r="L53" s="9"/>
      <c r="M53" s="22">
        <f t="shared" si="8"/>
        <v>0</v>
      </c>
      <c r="N53" s="5">
        <f t="shared" si="9"/>
        <v>0</v>
      </c>
      <c r="O53" s="5">
        <f t="shared" si="10"/>
        <v>0</v>
      </c>
      <c r="P53" s="5">
        <f t="shared" si="11"/>
        <v>0</v>
      </c>
      <c r="Q53" s="5">
        <f t="shared" si="15"/>
        <v>0</v>
      </c>
      <c r="R53" s="6">
        <f t="shared" si="16"/>
        <v>0</v>
      </c>
      <c r="S53" s="6">
        <f t="shared" si="17"/>
        <v>0</v>
      </c>
      <c r="T53" s="6">
        <f t="shared" si="18"/>
        <v>0</v>
      </c>
    </row>
    <row r="54" spans="1:20">
      <c r="A54">
        <f t="shared" si="13"/>
        <v>49</v>
      </c>
      <c r="L54" s="9"/>
      <c r="M54" s="22">
        <f t="shared" si="8"/>
        <v>0</v>
      </c>
      <c r="N54" s="5">
        <f t="shared" si="9"/>
        <v>0</v>
      </c>
      <c r="O54" s="5">
        <f t="shared" si="10"/>
        <v>0</v>
      </c>
      <c r="P54" s="5">
        <f t="shared" si="11"/>
        <v>0</v>
      </c>
      <c r="Q54" s="5">
        <f t="shared" si="15"/>
        <v>0</v>
      </c>
      <c r="R54" s="6">
        <f t="shared" si="16"/>
        <v>0</v>
      </c>
      <c r="S54" s="6">
        <f t="shared" si="17"/>
        <v>0</v>
      </c>
      <c r="T54" s="6">
        <f t="shared" si="18"/>
        <v>0</v>
      </c>
    </row>
    <row r="55" spans="1:20">
      <c r="A55">
        <f t="shared" si="13"/>
        <v>50</v>
      </c>
      <c r="L55" s="9"/>
      <c r="M55" s="22">
        <f t="shared" si="8"/>
        <v>0</v>
      </c>
      <c r="N55" s="5">
        <f t="shared" si="9"/>
        <v>0</v>
      </c>
      <c r="O55" s="5">
        <f t="shared" si="10"/>
        <v>0</v>
      </c>
      <c r="P55" s="5">
        <f t="shared" si="11"/>
        <v>0</v>
      </c>
      <c r="Q55" s="5">
        <f t="shared" si="15"/>
        <v>0</v>
      </c>
      <c r="R55" s="6">
        <f t="shared" si="16"/>
        <v>0</v>
      </c>
      <c r="S55" s="6">
        <f t="shared" si="17"/>
        <v>0</v>
      </c>
      <c r="T55" s="6">
        <f t="shared" si="18"/>
        <v>0</v>
      </c>
    </row>
    <row r="56" spans="1:20">
      <c r="A56">
        <f t="shared" si="13"/>
        <v>51</v>
      </c>
      <c r="L56" s="9"/>
      <c r="M56" s="22">
        <f t="shared" si="8"/>
        <v>0</v>
      </c>
      <c r="N56" s="5">
        <f t="shared" si="9"/>
        <v>0</v>
      </c>
      <c r="O56" s="5">
        <f t="shared" si="10"/>
        <v>0</v>
      </c>
      <c r="P56" s="5">
        <f t="shared" si="11"/>
        <v>0</v>
      </c>
      <c r="Q56" s="5">
        <f t="shared" si="15"/>
        <v>0</v>
      </c>
      <c r="R56" s="6">
        <f t="shared" si="16"/>
        <v>0</v>
      </c>
      <c r="S56" s="6">
        <f t="shared" si="17"/>
        <v>0</v>
      </c>
      <c r="T56" s="6">
        <f t="shared" si="18"/>
        <v>0</v>
      </c>
    </row>
    <row r="57" spans="1:20">
      <c r="A57">
        <f t="shared" si="13"/>
        <v>52</v>
      </c>
      <c r="L57" s="9"/>
      <c r="M57" s="22">
        <f t="shared" si="8"/>
        <v>0</v>
      </c>
      <c r="N57" s="5">
        <f t="shared" si="9"/>
        <v>0</v>
      </c>
      <c r="O57" s="5">
        <f t="shared" si="10"/>
        <v>0</v>
      </c>
      <c r="P57" s="5">
        <f t="shared" si="11"/>
        <v>0</v>
      </c>
      <c r="Q57" s="5">
        <f t="shared" si="15"/>
        <v>0</v>
      </c>
      <c r="R57" s="6">
        <f t="shared" si="16"/>
        <v>0</v>
      </c>
      <c r="S57" s="6">
        <f t="shared" si="17"/>
        <v>0</v>
      </c>
      <c r="T57" s="6">
        <f t="shared" si="18"/>
        <v>0</v>
      </c>
    </row>
    <row r="58" spans="1:20">
      <c r="A58">
        <f t="shared" si="13"/>
        <v>53</v>
      </c>
      <c r="L58" s="9"/>
      <c r="M58" s="22">
        <f t="shared" si="8"/>
        <v>0</v>
      </c>
      <c r="N58" s="5">
        <f t="shared" si="9"/>
        <v>0</v>
      </c>
      <c r="O58" s="5">
        <f t="shared" si="10"/>
        <v>0</v>
      </c>
      <c r="P58" s="5">
        <f t="shared" si="11"/>
        <v>0</v>
      </c>
      <c r="Q58" s="5">
        <f t="shared" si="15"/>
        <v>0</v>
      </c>
      <c r="R58" s="6">
        <f t="shared" si="16"/>
        <v>0</v>
      </c>
      <c r="S58" s="6">
        <f t="shared" si="17"/>
        <v>0</v>
      </c>
      <c r="T58" s="6">
        <f t="shared" si="18"/>
        <v>0</v>
      </c>
    </row>
    <row r="59" spans="1:20">
      <c r="A59">
        <f t="shared" si="13"/>
        <v>54</v>
      </c>
      <c r="L59" s="9"/>
      <c r="M59" s="22">
        <f t="shared" si="8"/>
        <v>0</v>
      </c>
      <c r="N59" s="5">
        <f t="shared" si="9"/>
        <v>0</v>
      </c>
      <c r="O59" s="5">
        <f t="shared" si="10"/>
        <v>0</v>
      </c>
      <c r="P59" s="5">
        <f t="shared" si="11"/>
        <v>0</v>
      </c>
      <c r="Q59" s="5">
        <f t="shared" si="15"/>
        <v>0</v>
      </c>
      <c r="R59" s="6">
        <f t="shared" si="16"/>
        <v>0</v>
      </c>
      <c r="S59" s="6">
        <f t="shared" si="17"/>
        <v>0</v>
      </c>
      <c r="T59" s="6">
        <f t="shared" si="18"/>
        <v>0</v>
      </c>
    </row>
    <row r="60" spans="1:20">
      <c r="A60">
        <f t="shared" si="13"/>
        <v>55</v>
      </c>
      <c r="M60" s="22">
        <f t="shared" si="8"/>
        <v>0</v>
      </c>
      <c r="N60" s="5">
        <f t="shared" si="9"/>
        <v>0</v>
      </c>
      <c r="O60" s="5">
        <f t="shared" si="10"/>
        <v>0</v>
      </c>
      <c r="P60" s="5">
        <f t="shared" si="11"/>
        <v>0</v>
      </c>
      <c r="Q60" s="5">
        <f t="shared" si="15"/>
        <v>0</v>
      </c>
      <c r="R60" s="6">
        <f t="shared" si="16"/>
        <v>0</v>
      </c>
      <c r="S60" s="6">
        <f t="shared" si="17"/>
        <v>0</v>
      </c>
      <c r="T60" s="6">
        <f t="shared" si="18"/>
        <v>0</v>
      </c>
    </row>
    <row r="61" spans="1:20">
      <c r="A61">
        <f t="shared" si="13"/>
        <v>56</v>
      </c>
      <c r="M61" s="22">
        <f t="shared" si="8"/>
        <v>0</v>
      </c>
      <c r="N61" s="5">
        <f t="shared" si="9"/>
        <v>0</v>
      </c>
      <c r="O61" s="5">
        <f t="shared" si="10"/>
        <v>0</v>
      </c>
      <c r="P61" s="5">
        <f t="shared" si="11"/>
        <v>0</v>
      </c>
      <c r="Q61" s="5">
        <f t="shared" si="15"/>
        <v>0</v>
      </c>
      <c r="R61" s="6">
        <f t="shared" si="16"/>
        <v>0</v>
      </c>
      <c r="S61" s="6">
        <f t="shared" si="17"/>
        <v>0</v>
      </c>
      <c r="T61" s="6">
        <f t="shared" si="18"/>
        <v>0</v>
      </c>
    </row>
    <row r="62" spans="1:20">
      <c r="A62">
        <f t="shared" si="13"/>
        <v>57</v>
      </c>
      <c r="M62" s="22">
        <f t="shared" si="8"/>
        <v>0</v>
      </c>
      <c r="N62" s="5">
        <f t="shared" si="9"/>
        <v>0</v>
      </c>
      <c r="O62" s="5">
        <f t="shared" si="10"/>
        <v>0</v>
      </c>
      <c r="P62" s="5">
        <f t="shared" si="11"/>
        <v>0</v>
      </c>
      <c r="Q62" s="5">
        <f t="shared" si="15"/>
        <v>0</v>
      </c>
      <c r="R62" s="6">
        <f t="shared" si="16"/>
        <v>0</v>
      </c>
      <c r="S62" s="6">
        <f t="shared" si="17"/>
        <v>0</v>
      </c>
      <c r="T62" s="6">
        <f t="shared" si="18"/>
        <v>0</v>
      </c>
    </row>
    <row r="63" spans="1:20">
      <c r="A63">
        <f t="shared" si="13"/>
        <v>58</v>
      </c>
      <c r="M63" s="22">
        <f t="shared" si="8"/>
        <v>0</v>
      </c>
      <c r="N63" s="5">
        <f t="shared" si="9"/>
        <v>0</v>
      </c>
      <c r="O63" s="5">
        <f t="shared" si="10"/>
        <v>0</v>
      </c>
      <c r="P63" s="5">
        <f t="shared" si="11"/>
        <v>0</v>
      </c>
      <c r="Q63" s="5">
        <f t="shared" si="15"/>
        <v>0</v>
      </c>
      <c r="R63" s="6">
        <f t="shared" si="16"/>
        <v>0</v>
      </c>
      <c r="S63" s="6">
        <f t="shared" si="17"/>
        <v>0</v>
      </c>
      <c r="T63" s="6">
        <f t="shared" si="18"/>
        <v>0</v>
      </c>
    </row>
    <row r="64" spans="1:20">
      <c r="A64">
        <f t="shared" si="13"/>
        <v>59</v>
      </c>
      <c r="M64" s="22">
        <f t="shared" si="8"/>
        <v>0</v>
      </c>
      <c r="N64" s="5">
        <f t="shared" si="9"/>
        <v>0</v>
      </c>
      <c r="O64" s="5">
        <f t="shared" si="10"/>
        <v>0</v>
      </c>
      <c r="P64" s="5">
        <f t="shared" si="11"/>
        <v>0</v>
      </c>
      <c r="Q64" s="5">
        <f t="shared" si="15"/>
        <v>0</v>
      </c>
      <c r="R64" s="6">
        <f t="shared" si="16"/>
        <v>0</v>
      </c>
      <c r="S64" s="6">
        <f t="shared" si="17"/>
        <v>0</v>
      </c>
      <c r="T64" s="6">
        <f t="shared" si="18"/>
        <v>0</v>
      </c>
    </row>
    <row r="65" spans="1:20">
      <c r="A65">
        <f t="shared" si="13"/>
        <v>60</v>
      </c>
      <c r="M65" s="22">
        <f t="shared" si="8"/>
        <v>0</v>
      </c>
      <c r="N65" s="5">
        <f t="shared" si="9"/>
        <v>0</v>
      </c>
      <c r="O65" s="5">
        <f t="shared" si="10"/>
        <v>0</v>
      </c>
      <c r="P65" s="5">
        <f t="shared" si="11"/>
        <v>0</v>
      </c>
      <c r="Q65" s="5">
        <f t="shared" si="15"/>
        <v>0</v>
      </c>
      <c r="R65" s="6">
        <f t="shared" si="16"/>
        <v>0</v>
      </c>
      <c r="S65" s="6">
        <f t="shared" si="17"/>
        <v>0</v>
      </c>
      <c r="T65" s="6">
        <f t="shared" si="18"/>
        <v>0</v>
      </c>
    </row>
    <row r="66" spans="1:20">
      <c r="A66">
        <f t="shared" si="13"/>
        <v>61</v>
      </c>
      <c r="M66" s="22">
        <f t="shared" si="8"/>
        <v>0</v>
      </c>
      <c r="N66" s="5">
        <f t="shared" si="9"/>
        <v>0</v>
      </c>
      <c r="O66" s="5">
        <f t="shared" si="10"/>
        <v>0</v>
      </c>
      <c r="P66" s="5">
        <f t="shared" si="11"/>
        <v>0</v>
      </c>
      <c r="Q66" s="5">
        <f t="shared" si="15"/>
        <v>0</v>
      </c>
      <c r="R66" s="6">
        <f t="shared" si="16"/>
        <v>0</v>
      </c>
      <c r="S66" s="6">
        <f t="shared" si="17"/>
        <v>0</v>
      </c>
      <c r="T66" s="6">
        <f t="shared" si="18"/>
        <v>0</v>
      </c>
    </row>
    <row r="67" spans="1:20">
      <c r="A67">
        <f t="shared" si="13"/>
        <v>62</v>
      </c>
      <c r="M67" s="22">
        <f t="shared" si="8"/>
        <v>0</v>
      </c>
      <c r="N67" s="5">
        <f t="shared" si="9"/>
        <v>0</v>
      </c>
      <c r="O67" s="5">
        <f t="shared" si="10"/>
        <v>0</v>
      </c>
      <c r="P67" s="5">
        <f t="shared" si="11"/>
        <v>0</v>
      </c>
      <c r="Q67" s="5">
        <f t="shared" si="15"/>
        <v>0</v>
      </c>
      <c r="R67" s="6">
        <f t="shared" si="16"/>
        <v>0</v>
      </c>
      <c r="S67" s="6">
        <f t="shared" si="17"/>
        <v>0</v>
      </c>
      <c r="T67" s="6">
        <f t="shared" si="18"/>
        <v>0</v>
      </c>
    </row>
    <row r="68" spans="1:20">
      <c r="A68">
        <f t="shared" si="13"/>
        <v>63</v>
      </c>
      <c r="M68" s="22">
        <f t="shared" si="8"/>
        <v>0</v>
      </c>
      <c r="N68" s="5">
        <f t="shared" si="9"/>
        <v>0</v>
      </c>
      <c r="O68" s="5">
        <f t="shared" si="10"/>
        <v>0</v>
      </c>
      <c r="P68" s="5">
        <f t="shared" si="11"/>
        <v>0</v>
      </c>
      <c r="Q68" s="5">
        <f t="shared" si="15"/>
        <v>0</v>
      </c>
      <c r="R68" s="6">
        <f t="shared" si="16"/>
        <v>0</v>
      </c>
      <c r="S68" s="6">
        <f t="shared" si="17"/>
        <v>0</v>
      </c>
      <c r="T68" s="6">
        <f t="shared" si="18"/>
        <v>0</v>
      </c>
    </row>
    <row r="69" spans="1:20">
      <c r="A69">
        <f t="shared" si="13"/>
        <v>64</v>
      </c>
      <c r="M69" s="22">
        <f t="shared" si="8"/>
        <v>0</v>
      </c>
      <c r="N69" s="5">
        <f t="shared" si="9"/>
        <v>0</v>
      </c>
      <c r="O69" s="5">
        <f t="shared" si="10"/>
        <v>0</v>
      </c>
      <c r="P69" s="5">
        <f t="shared" si="11"/>
        <v>0</v>
      </c>
      <c r="Q69" s="5">
        <f t="shared" si="15"/>
        <v>0</v>
      </c>
      <c r="R69" s="6">
        <f t="shared" si="16"/>
        <v>0</v>
      </c>
      <c r="S69" s="6">
        <f t="shared" si="17"/>
        <v>0</v>
      </c>
      <c r="T69" s="6">
        <f t="shared" si="18"/>
        <v>0</v>
      </c>
    </row>
    <row r="70" spans="1:20">
      <c r="A70">
        <f t="shared" si="13"/>
        <v>65</v>
      </c>
      <c r="M70" s="22">
        <f t="shared" si="8"/>
        <v>0</v>
      </c>
      <c r="N70" s="5">
        <f t="shared" si="9"/>
        <v>0</v>
      </c>
      <c r="O70" s="5">
        <f t="shared" si="10"/>
        <v>0</v>
      </c>
      <c r="P70" s="5">
        <f t="shared" si="11"/>
        <v>0</v>
      </c>
      <c r="Q70" s="5">
        <f t="shared" si="15"/>
        <v>0</v>
      </c>
      <c r="R70" s="6">
        <f t="shared" si="16"/>
        <v>0</v>
      </c>
      <c r="S70" s="6">
        <f t="shared" ref="S70:S79" si="19">M70*$V$28/100</f>
        <v>0</v>
      </c>
      <c r="T70" s="6">
        <f t="shared" ref="T70:T79" si="20">R70+S70</f>
        <v>0</v>
      </c>
    </row>
    <row r="71" spans="1:20">
      <c r="A71">
        <f t="shared" si="13"/>
        <v>66</v>
      </c>
      <c r="M71" s="22">
        <f t="shared" ref="M71:M134" si="21">IF(K71&gt;0,G71*L71*2+H71*L71+I71*L71*2/K71+J71*L71/K71,G71*L71*2+H71*L71)</f>
        <v>0</v>
      </c>
      <c r="N71" s="5">
        <f t="shared" ref="N71:N79" si="22">M71*$W$20</f>
        <v>0</v>
      </c>
      <c r="O71" s="5">
        <f t="shared" ref="O71:O79" si="23">D71*L71/$Y$11</f>
        <v>0</v>
      </c>
      <c r="P71" s="5">
        <f t="shared" ref="P71:P79" si="24">O71*$W$21</f>
        <v>0</v>
      </c>
      <c r="Q71" s="5">
        <f t="shared" si="15"/>
        <v>0</v>
      </c>
      <c r="R71" s="6">
        <f t="shared" si="16"/>
        <v>0</v>
      </c>
      <c r="S71" s="6">
        <f t="shared" si="19"/>
        <v>0</v>
      </c>
      <c r="T71" s="6">
        <f t="shared" si="20"/>
        <v>0</v>
      </c>
    </row>
    <row r="72" spans="1:20">
      <c r="A72">
        <f t="shared" ref="A72:A135" si="25">A71+1</f>
        <v>67</v>
      </c>
      <c r="M72" s="22">
        <f t="shared" si="21"/>
        <v>0</v>
      </c>
      <c r="N72" s="5">
        <f t="shared" si="22"/>
        <v>0</v>
      </c>
      <c r="O72" s="5">
        <f t="shared" si="23"/>
        <v>0</v>
      </c>
      <c r="P72" s="5">
        <f t="shared" si="24"/>
        <v>0</v>
      </c>
      <c r="Q72" s="5">
        <f t="shared" si="15"/>
        <v>0</v>
      </c>
      <c r="R72" s="6">
        <f t="shared" si="16"/>
        <v>0</v>
      </c>
      <c r="S72" s="6">
        <f t="shared" si="19"/>
        <v>0</v>
      </c>
      <c r="T72" s="6">
        <f t="shared" si="20"/>
        <v>0</v>
      </c>
    </row>
    <row r="73" spans="1:20">
      <c r="A73">
        <f t="shared" si="25"/>
        <v>68</v>
      </c>
      <c r="M73" s="22">
        <f t="shared" si="21"/>
        <v>0</v>
      </c>
      <c r="N73" s="5">
        <f t="shared" si="22"/>
        <v>0</v>
      </c>
      <c r="O73" s="5">
        <f t="shared" si="23"/>
        <v>0</v>
      </c>
      <c r="P73" s="5">
        <f t="shared" si="24"/>
        <v>0</v>
      </c>
      <c r="Q73" s="5">
        <f t="shared" si="15"/>
        <v>0</v>
      </c>
      <c r="R73" s="6">
        <f t="shared" si="16"/>
        <v>0</v>
      </c>
      <c r="S73" s="6">
        <f t="shared" si="19"/>
        <v>0</v>
      </c>
      <c r="T73" s="6">
        <f t="shared" si="20"/>
        <v>0</v>
      </c>
    </row>
    <row r="74" spans="1:20">
      <c r="A74">
        <f t="shared" si="25"/>
        <v>69</v>
      </c>
      <c r="M74" s="22">
        <f t="shared" si="21"/>
        <v>0</v>
      </c>
      <c r="N74" s="5">
        <f t="shared" si="22"/>
        <v>0</v>
      </c>
      <c r="O74" s="5">
        <f t="shared" si="23"/>
        <v>0</v>
      </c>
      <c r="P74" s="5">
        <f t="shared" si="24"/>
        <v>0</v>
      </c>
      <c r="Q74" s="5">
        <f t="shared" si="15"/>
        <v>0</v>
      </c>
      <c r="R74" s="6">
        <f t="shared" si="16"/>
        <v>0</v>
      </c>
      <c r="S74" s="6">
        <f t="shared" si="19"/>
        <v>0</v>
      </c>
      <c r="T74" s="6">
        <f t="shared" si="20"/>
        <v>0</v>
      </c>
    </row>
    <row r="75" spans="1:20">
      <c r="A75">
        <f t="shared" si="25"/>
        <v>70</v>
      </c>
      <c r="M75" s="22">
        <f t="shared" si="21"/>
        <v>0</v>
      </c>
      <c r="N75" s="5">
        <f t="shared" si="22"/>
        <v>0</v>
      </c>
      <c r="O75" s="5">
        <f t="shared" si="23"/>
        <v>0</v>
      </c>
      <c r="P75" s="5">
        <f t="shared" si="24"/>
        <v>0</v>
      </c>
      <c r="Q75" s="5">
        <f t="shared" si="15"/>
        <v>0</v>
      </c>
      <c r="R75" s="6">
        <f t="shared" si="16"/>
        <v>0</v>
      </c>
      <c r="S75" s="6">
        <f t="shared" si="19"/>
        <v>0</v>
      </c>
      <c r="T75" s="6">
        <f t="shared" si="20"/>
        <v>0</v>
      </c>
    </row>
    <row r="76" spans="1:20">
      <c r="A76">
        <f t="shared" si="25"/>
        <v>71</v>
      </c>
      <c r="M76" s="22">
        <f t="shared" si="21"/>
        <v>0</v>
      </c>
      <c r="N76" s="5">
        <f t="shared" si="22"/>
        <v>0</v>
      </c>
      <c r="O76" s="5">
        <f t="shared" si="23"/>
        <v>0</v>
      </c>
      <c r="P76" s="5">
        <f t="shared" si="24"/>
        <v>0</v>
      </c>
      <c r="Q76" s="5">
        <f t="shared" si="15"/>
        <v>0</v>
      </c>
      <c r="R76" s="6">
        <f t="shared" si="16"/>
        <v>0</v>
      </c>
      <c r="S76" s="6">
        <f t="shared" si="19"/>
        <v>0</v>
      </c>
      <c r="T76" s="6">
        <f t="shared" si="20"/>
        <v>0</v>
      </c>
    </row>
    <row r="77" spans="1:20">
      <c r="A77">
        <f t="shared" si="25"/>
        <v>72</v>
      </c>
      <c r="M77" s="22">
        <f t="shared" si="21"/>
        <v>0</v>
      </c>
      <c r="N77" s="5">
        <f t="shared" si="22"/>
        <v>0</v>
      </c>
      <c r="O77" s="5">
        <f t="shared" si="23"/>
        <v>0</v>
      </c>
      <c r="P77" s="5">
        <f t="shared" si="24"/>
        <v>0</v>
      </c>
      <c r="Q77" s="5">
        <f t="shared" ref="Q77:Q85" si="26">M77/$W$24</f>
        <v>0</v>
      </c>
      <c r="R77" s="6">
        <f t="shared" ref="R77:R85" si="27">M77/$W$24*3.95</f>
        <v>0</v>
      </c>
      <c r="S77" s="6">
        <f t="shared" si="19"/>
        <v>0</v>
      </c>
      <c r="T77" s="6">
        <f t="shared" si="20"/>
        <v>0</v>
      </c>
    </row>
    <row r="78" spans="1:20">
      <c r="A78">
        <f t="shared" si="25"/>
        <v>73</v>
      </c>
      <c r="M78" s="22">
        <f t="shared" si="21"/>
        <v>0</v>
      </c>
      <c r="N78" s="5">
        <f t="shared" si="22"/>
        <v>0</v>
      </c>
      <c r="O78" s="5">
        <f t="shared" si="23"/>
        <v>0</v>
      </c>
      <c r="P78" s="5">
        <f t="shared" si="24"/>
        <v>0</v>
      </c>
      <c r="Q78" s="5">
        <f t="shared" si="26"/>
        <v>0</v>
      </c>
      <c r="R78" s="6">
        <f t="shared" si="27"/>
        <v>0</v>
      </c>
      <c r="S78" s="6">
        <f t="shared" si="19"/>
        <v>0</v>
      </c>
      <c r="T78" s="6">
        <f t="shared" si="20"/>
        <v>0</v>
      </c>
    </row>
    <row r="79" spans="1:20">
      <c r="A79">
        <f t="shared" si="25"/>
        <v>74</v>
      </c>
      <c r="M79" s="22">
        <f t="shared" si="21"/>
        <v>0</v>
      </c>
      <c r="N79" s="5">
        <f t="shared" si="22"/>
        <v>0</v>
      </c>
      <c r="O79" s="5">
        <f t="shared" si="23"/>
        <v>0</v>
      </c>
      <c r="P79" s="5">
        <f t="shared" si="24"/>
        <v>0</v>
      </c>
      <c r="Q79" s="5">
        <f t="shared" si="26"/>
        <v>0</v>
      </c>
      <c r="R79" s="6">
        <f t="shared" si="27"/>
        <v>0</v>
      </c>
      <c r="S79" s="6">
        <f t="shared" si="19"/>
        <v>0</v>
      </c>
      <c r="T79" s="6">
        <f t="shared" si="20"/>
        <v>0</v>
      </c>
    </row>
    <row r="80" spans="1:20">
      <c r="A80">
        <f t="shared" si="25"/>
        <v>75</v>
      </c>
      <c r="M80" s="22">
        <f t="shared" si="21"/>
        <v>0</v>
      </c>
      <c r="N80" s="5">
        <f t="shared" ref="N80:N143" si="28">M80*$W$20</f>
        <v>0</v>
      </c>
      <c r="O80" s="5">
        <f t="shared" ref="O80:O143" si="29">D80*L80/$Y$11</f>
        <v>0</v>
      </c>
      <c r="P80" s="5">
        <f t="shared" ref="P80:P143" si="30">O80*$W$21</f>
        <v>0</v>
      </c>
      <c r="Q80" s="5">
        <f t="shared" si="26"/>
        <v>0</v>
      </c>
      <c r="R80" s="6">
        <f t="shared" si="27"/>
        <v>0</v>
      </c>
      <c r="S80" s="6">
        <f t="shared" ref="S80:S143" si="31">M80*$V$28/100</f>
        <v>0</v>
      </c>
      <c r="T80" s="6">
        <f t="shared" ref="T80:T143" si="32">R80+S80</f>
        <v>0</v>
      </c>
    </row>
    <row r="81" spans="1:20">
      <c r="A81">
        <f t="shared" si="25"/>
        <v>76</v>
      </c>
      <c r="M81" s="22">
        <f t="shared" si="21"/>
        <v>0</v>
      </c>
      <c r="N81" s="5">
        <f t="shared" si="28"/>
        <v>0</v>
      </c>
      <c r="O81" s="5">
        <f t="shared" si="29"/>
        <v>0</v>
      </c>
      <c r="P81" s="5">
        <f t="shared" si="30"/>
        <v>0</v>
      </c>
      <c r="Q81" s="5">
        <f t="shared" si="26"/>
        <v>0</v>
      </c>
      <c r="R81" s="6">
        <f t="shared" si="27"/>
        <v>0</v>
      </c>
      <c r="S81" s="6">
        <f t="shared" si="31"/>
        <v>0</v>
      </c>
      <c r="T81" s="6">
        <f t="shared" si="32"/>
        <v>0</v>
      </c>
    </row>
    <row r="82" spans="1:20">
      <c r="A82">
        <f t="shared" si="25"/>
        <v>77</v>
      </c>
      <c r="M82" s="22">
        <f t="shared" si="21"/>
        <v>0</v>
      </c>
      <c r="N82" s="5">
        <f t="shared" si="28"/>
        <v>0</v>
      </c>
      <c r="O82" s="5">
        <f t="shared" si="29"/>
        <v>0</v>
      </c>
      <c r="P82" s="5">
        <f t="shared" si="30"/>
        <v>0</v>
      </c>
      <c r="Q82" s="5">
        <f t="shared" si="26"/>
        <v>0</v>
      </c>
      <c r="R82" s="6">
        <f t="shared" si="27"/>
        <v>0</v>
      </c>
      <c r="S82" s="6">
        <f t="shared" si="31"/>
        <v>0</v>
      </c>
      <c r="T82" s="6">
        <f t="shared" si="32"/>
        <v>0</v>
      </c>
    </row>
    <row r="83" spans="1:20">
      <c r="A83">
        <f t="shared" si="25"/>
        <v>78</v>
      </c>
      <c r="M83" s="22">
        <f t="shared" si="21"/>
        <v>0</v>
      </c>
      <c r="N83" s="5">
        <f t="shared" si="28"/>
        <v>0</v>
      </c>
      <c r="O83" s="5">
        <f t="shared" si="29"/>
        <v>0</v>
      </c>
      <c r="P83" s="5">
        <f t="shared" si="30"/>
        <v>0</v>
      </c>
      <c r="Q83" s="5">
        <f t="shared" si="26"/>
        <v>0</v>
      </c>
      <c r="R83" s="6">
        <f t="shared" si="27"/>
        <v>0</v>
      </c>
      <c r="S83" s="6">
        <f t="shared" si="31"/>
        <v>0</v>
      </c>
      <c r="T83" s="6">
        <f t="shared" si="32"/>
        <v>0</v>
      </c>
    </row>
    <row r="84" spans="1:20">
      <c r="A84">
        <f t="shared" si="25"/>
        <v>79</v>
      </c>
      <c r="M84" s="22">
        <f t="shared" si="21"/>
        <v>0</v>
      </c>
      <c r="N84" s="5">
        <f t="shared" si="28"/>
        <v>0</v>
      </c>
      <c r="O84" s="5">
        <f t="shared" si="29"/>
        <v>0</v>
      </c>
      <c r="P84" s="5">
        <f t="shared" si="30"/>
        <v>0</v>
      </c>
      <c r="Q84" s="5">
        <f t="shared" si="26"/>
        <v>0</v>
      </c>
      <c r="R84" s="6">
        <f t="shared" si="27"/>
        <v>0</v>
      </c>
      <c r="S84" s="6">
        <f t="shared" si="31"/>
        <v>0</v>
      </c>
      <c r="T84" s="6">
        <f t="shared" si="32"/>
        <v>0</v>
      </c>
    </row>
    <row r="85" spans="1:20">
      <c r="A85">
        <f t="shared" si="25"/>
        <v>80</v>
      </c>
      <c r="M85" s="22">
        <f t="shared" si="21"/>
        <v>0</v>
      </c>
      <c r="N85" s="5">
        <f t="shared" si="28"/>
        <v>0</v>
      </c>
      <c r="O85" s="5">
        <f t="shared" si="29"/>
        <v>0</v>
      </c>
      <c r="P85" s="5">
        <f t="shared" si="30"/>
        <v>0</v>
      </c>
      <c r="Q85" s="5">
        <f t="shared" si="26"/>
        <v>0</v>
      </c>
      <c r="R85" s="6">
        <f t="shared" si="27"/>
        <v>0</v>
      </c>
      <c r="S85" s="6">
        <f t="shared" si="31"/>
        <v>0</v>
      </c>
      <c r="T85" s="6">
        <f t="shared" si="32"/>
        <v>0</v>
      </c>
    </row>
    <row r="86" spans="1:20">
      <c r="A86">
        <f t="shared" si="25"/>
        <v>81</v>
      </c>
      <c r="M86" s="22">
        <f t="shared" si="21"/>
        <v>0</v>
      </c>
      <c r="N86" s="5">
        <f t="shared" si="28"/>
        <v>0</v>
      </c>
      <c r="O86" s="5">
        <f t="shared" si="29"/>
        <v>0</v>
      </c>
      <c r="P86" s="5">
        <f t="shared" si="30"/>
        <v>0</v>
      </c>
      <c r="Q86" s="5">
        <f t="shared" ref="Q86:Q149" si="33">M86/$W$24</f>
        <v>0</v>
      </c>
      <c r="R86" s="6">
        <f t="shared" ref="R86:R149" si="34">M86/$W$24*3.95</f>
        <v>0</v>
      </c>
      <c r="S86" s="6">
        <f t="shared" si="31"/>
        <v>0</v>
      </c>
      <c r="T86" s="6">
        <f t="shared" si="32"/>
        <v>0</v>
      </c>
    </row>
    <row r="87" spans="1:20">
      <c r="A87">
        <f t="shared" si="25"/>
        <v>82</v>
      </c>
      <c r="M87" s="22">
        <f t="shared" si="21"/>
        <v>0</v>
      </c>
      <c r="N87" s="5">
        <f t="shared" si="28"/>
        <v>0</v>
      </c>
      <c r="O87" s="5">
        <f t="shared" si="29"/>
        <v>0</v>
      </c>
      <c r="P87" s="5">
        <f t="shared" si="30"/>
        <v>0</v>
      </c>
      <c r="Q87" s="5">
        <f t="shared" si="33"/>
        <v>0</v>
      </c>
      <c r="R87" s="6">
        <f t="shared" si="34"/>
        <v>0</v>
      </c>
      <c r="S87" s="6">
        <f t="shared" si="31"/>
        <v>0</v>
      </c>
      <c r="T87" s="6">
        <f t="shared" si="32"/>
        <v>0</v>
      </c>
    </row>
    <row r="88" spans="1:20">
      <c r="A88">
        <f t="shared" si="25"/>
        <v>83</v>
      </c>
      <c r="M88" s="22">
        <f t="shared" si="21"/>
        <v>0</v>
      </c>
      <c r="N88" s="5">
        <f t="shared" si="28"/>
        <v>0</v>
      </c>
      <c r="O88" s="5">
        <f t="shared" si="29"/>
        <v>0</v>
      </c>
      <c r="P88" s="5">
        <f t="shared" si="30"/>
        <v>0</v>
      </c>
      <c r="Q88" s="5">
        <f t="shared" si="33"/>
        <v>0</v>
      </c>
      <c r="R88" s="6">
        <f t="shared" si="34"/>
        <v>0</v>
      </c>
      <c r="S88" s="6">
        <f t="shared" si="31"/>
        <v>0</v>
      </c>
      <c r="T88" s="6">
        <f t="shared" si="32"/>
        <v>0</v>
      </c>
    </row>
    <row r="89" spans="1:20">
      <c r="A89">
        <f t="shared" si="25"/>
        <v>84</v>
      </c>
      <c r="M89" s="22">
        <f t="shared" si="21"/>
        <v>0</v>
      </c>
      <c r="N89" s="5">
        <f t="shared" si="28"/>
        <v>0</v>
      </c>
      <c r="O89" s="5">
        <f t="shared" si="29"/>
        <v>0</v>
      </c>
      <c r="P89" s="5">
        <f t="shared" si="30"/>
        <v>0</v>
      </c>
      <c r="Q89" s="5">
        <f t="shared" si="33"/>
        <v>0</v>
      </c>
      <c r="R89" s="6">
        <f t="shared" si="34"/>
        <v>0</v>
      </c>
      <c r="S89" s="6">
        <f t="shared" si="31"/>
        <v>0</v>
      </c>
      <c r="T89" s="6">
        <f t="shared" si="32"/>
        <v>0</v>
      </c>
    </row>
    <row r="90" spans="1:20">
      <c r="A90">
        <f t="shared" si="25"/>
        <v>85</v>
      </c>
      <c r="M90" s="22">
        <f t="shared" si="21"/>
        <v>0</v>
      </c>
      <c r="N90" s="5">
        <f t="shared" si="28"/>
        <v>0</v>
      </c>
      <c r="O90" s="5">
        <f t="shared" si="29"/>
        <v>0</v>
      </c>
      <c r="P90" s="5">
        <f t="shared" si="30"/>
        <v>0</v>
      </c>
      <c r="Q90" s="5">
        <f t="shared" si="33"/>
        <v>0</v>
      </c>
      <c r="R90" s="6">
        <f t="shared" si="34"/>
        <v>0</v>
      </c>
      <c r="S90" s="6">
        <f t="shared" si="31"/>
        <v>0</v>
      </c>
      <c r="T90" s="6">
        <f t="shared" si="32"/>
        <v>0</v>
      </c>
    </row>
    <row r="91" spans="1:20">
      <c r="A91">
        <f t="shared" si="25"/>
        <v>86</v>
      </c>
      <c r="M91" s="22">
        <f t="shared" si="21"/>
        <v>0</v>
      </c>
      <c r="N91" s="5">
        <f t="shared" si="28"/>
        <v>0</v>
      </c>
      <c r="O91" s="5">
        <f t="shared" si="29"/>
        <v>0</v>
      </c>
      <c r="P91" s="5">
        <f t="shared" si="30"/>
        <v>0</v>
      </c>
      <c r="Q91" s="5">
        <f t="shared" si="33"/>
        <v>0</v>
      </c>
      <c r="R91" s="6">
        <f t="shared" si="34"/>
        <v>0</v>
      </c>
      <c r="S91" s="6">
        <f t="shared" si="31"/>
        <v>0</v>
      </c>
      <c r="T91" s="6">
        <f t="shared" si="32"/>
        <v>0</v>
      </c>
    </row>
    <row r="92" spans="1:20">
      <c r="A92">
        <f t="shared" si="25"/>
        <v>87</v>
      </c>
      <c r="M92" s="22">
        <f t="shared" si="21"/>
        <v>0</v>
      </c>
      <c r="N92" s="5">
        <f t="shared" si="28"/>
        <v>0</v>
      </c>
      <c r="O92" s="5">
        <f t="shared" si="29"/>
        <v>0</v>
      </c>
      <c r="P92" s="5">
        <f t="shared" si="30"/>
        <v>0</v>
      </c>
      <c r="Q92" s="5">
        <f t="shared" si="33"/>
        <v>0</v>
      </c>
      <c r="R92" s="6">
        <f t="shared" si="34"/>
        <v>0</v>
      </c>
      <c r="S92" s="6">
        <f t="shared" si="31"/>
        <v>0</v>
      </c>
      <c r="T92" s="6">
        <f t="shared" si="32"/>
        <v>0</v>
      </c>
    </row>
    <row r="93" spans="1:20">
      <c r="A93">
        <f t="shared" si="25"/>
        <v>88</v>
      </c>
      <c r="M93" s="22">
        <f t="shared" si="21"/>
        <v>0</v>
      </c>
      <c r="N93" s="5">
        <f t="shared" si="28"/>
        <v>0</v>
      </c>
      <c r="O93" s="5">
        <f t="shared" si="29"/>
        <v>0</v>
      </c>
      <c r="P93" s="5">
        <f t="shared" si="30"/>
        <v>0</v>
      </c>
      <c r="Q93" s="5">
        <f t="shared" si="33"/>
        <v>0</v>
      </c>
      <c r="R93" s="6">
        <f t="shared" si="34"/>
        <v>0</v>
      </c>
      <c r="S93" s="6">
        <f t="shared" si="31"/>
        <v>0</v>
      </c>
      <c r="T93" s="6">
        <f t="shared" si="32"/>
        <v>0</v>
      </c>
    </row>
    <row r="94" spans="1:20">
      <c r="A94">
        <f t="shared" si="25"/>
        <v>89</v>
      </c>
      <c r="M94" s="22">
        <f t="shared" si="21"/>
        <v>0</v>
      </c>
      <c r="N94" s="5">
        <f t="shared" si="28"/>
        <v>0</v>
      </c>
      <c r="O94" s="5">
        <f t="shared" si="29"/>
        <v>0</v>
      </c>
      <c r="P94" s="5">
        <f t="shared" si="30"/>
        <v>0</v>
      </c>
      <c r="Q94" s="5">
        <f t="shared" si="33"/>
        <v>0</v>
      </c>
      <c r="R94" s="6">
        <f t="shared" si="34"/>
        <v>0</v>
      </c>
      <c r="S94" s="6">
        <f t="shared" si="31"/>
        <v>0</v>
      </c>
      <c r="T94" s="6">
        <f t="shared" si="32"/>
        <v>0</v>
      </c>
    </row>
    <row r="95" spans="1:20">
      <c r="A95">
        <f t="shared" si="25"/>
        <v>90</v>
      </c>
      <c r="M95" s="22">
        <f t="shared" si="21"/>
        <v>0</v>
      </c>
      <c r="N95" s="5">
        <f t="shared" si="28"/>
        <v>0</v>
      </c>
      <c r="O95" s="5">
        <f t="shared" si="29"/>
        <v>0</v>
      </c>
      <c r="P95" s="5">
        <f t="shared" si="30"/>
        <v>0</v>
      </c>
      <c r="Q95" s="5">
        <f t="shared" si="33"/>
        <v>0</v>
      </c>
      <c r="R95" s="6">
        <f t="shared" si="34"/>
        <v>0</v>
      </c>
      <c r="S95" s="6">
        <f t="shared" si="31"/>
        <v>0</v>
      </c>
      <c r="T95" s="6">
        <f t="shared" si="32"/>
        <v>0</v>
      </c>
    </row>
    <row r="96" spans="1:20">
      <c r="A96">
        <f t="shared" si="25"/>
        <v>91</v>
      </c>
      <c r="M96" s="22">
        <f t="shared" si="21"/>
        <v>0</v>
      </c>
      <c r="N96" s="5">
        <f t="shared" si="28"/>
        <v>0</v>
      </c>
      <c r="O96" s="5">
        <f t="shared" si="29"/>
        <v>0</v>
      </c>
      <c r="P96" s="5">
        <f t="shared" si="30"/>
        <v>0</v>
      </c>
      <c r="Q96" s="5">
        <f t="shared" si="33"/>
        <v>0</v>
      </c>
      <c r="R96" s="6">
        <f t="shared" si="34"/>
        <v>0</v>
      </c>
      <c r="S96" s="6">
        <f t="shared" si="31"/>
        <v>0</v>
      </c>
      <c r="T96" s="6">
        <f t="shared" si="32"/>
        <v>0</v>
      </c>
    </row>
    <row r="97" spans="1:20">
      <c r="A97">
        <f t="shared" si="25"/>
        <v>92</v>
      </c>
      <c r="M97" s="22">
        <f t="shared" si="21"/>
        <v>0</v>
      </c>
      <c r="N97" s="5">
        <f t="shared" si="28"/>
        <v>0</v>
      </c>
      <c r="O97" s="5">
        <f t="shared" si="29"/>
        <v>0</v>
      </c>
      <c r="P97" s="5">
        <f t="shared" si="30"/>
        <v>0</v>
      </c>
      <c r="Q97" s="5">
        <f t="shared" si="33"/>
        <v>0</v>
      </c>
      <c r="R97" s="6">
        <f t="shared" si="34"/>
        <v>0</v>
      </c>
      <c r="S97" s="6">
        <f t="shared" si="31"/>
        <v>0</v>
      </c>
      <c r="T97" s="6">
        <f t="shared" si="32"/>
        <v>0</v>
      </c>
    </row>
    <row r="98" spans="1:20">
      <c r="A98">
        <f t="shared" si="25"/>
        <v>93</v>
      </c>
      <c r="M98" s="22">
        <f t="shared" si="21"/>
        <v>0</v>
      </c>
      <c r="N98" s="5">
        <f t="shared" si="28"/>
        <v>0</v>
      </c>
      <c r="O98" s="5">
        <f t="shared" si="29"/>
        <v>0</v>
      </c>
      <c r="P98" s="5">
        <f t="shared" si="30"/>
        <v>0</v>
      </c>
      <c r="Q98" s="5">
        <f t="shared" si="33"/>
        <v>0</v>
      </c>
      <c r="R98" s="6">
        <f t="shared" si="34"/>
        <v>0</v>
      </c>
      <c r="S98" s="6">
        <f t="shared" si="31"/>
        <v>0</v>
      </c>
      <c r="T98" s="6">
        <f t="shared" si="32"/>
        <v>0</v>
      </c>
    </row>
    <row r="99" spans="1:20">
      <c r="A99">
        <f t="shared" si="25"/>
        <v>94</v>
      </c>
      <c r="M99" s="22">
        <f t="shared" si="21"/>
        <v>0</v>
      </c>
      <c r="N99" s="5">
        <f t="shared" si="28"/>
        <v>0</v>
      </c>
      <c r="O99" s="5">
        <f t="shared" si="29"/>
        <v>0</v>
      </c>
      <c r="P99" s="5">
        <f t="shared" si="30"/>
        <v>0</v>
      </c>
      <c r="Q99" s="5">
        <f t="shared" si="33"/>
        <v>0</v>
      </c>
      <c r="R99" s="6">
        <f t="shared" si="34"/>
        <v>0</v>
      </c>
      <c r="S99" s="6">
        <f t="shared" si="31"/>
        <v>0</v>
      </c>
      <c r="T99" s="6">
        <f t="shared" si="32"/>
        <v>0</v>
      </c>
    </row>
    <row r="100" spans="1:20">
      <c r="A100">
        <f t="shared" si="25"/>
        <v>95</v>
      </c>
      <c r="M100" s="22">
        <f t="shared" si="21"/>
        <v>0</v>
      </c>
      <c r="N100" s="5">
        <f t="shared" si="28"/>
        <v>0</v>
      </c>
      <c r="O100" s="5">
        <f t="shared" si="29"/>
        <v>0</v>
      </c>
      <c r="P100" s="5">
        <f t="shared" si="30"/>
        <v>0</v>
      </c>
      <c r="Q100" s="5">
        <f t="shared" si="33"/>
        <v>0</v>
      </c>
      <c r="R100" s="6">
        <f t="shared" si="34"/>
        <v>0</v>
      </c>
      <c r="S100" s="6">
        <f t="shared" si="31"/>
        <v>0</v>
      </c>
      <c r="T100" s="6">
        <f t="shared" si="32"/>
        <v>0</v>
      </c>
    </row>
    <row r="101" spans="1:20">
      <c r="A101">
        <f t="shared" si="25"/>
        <v>96</v>
      </c>
      <c r="M101" s="22">
        <f t="shared" si="21"/>
        <v>0</v>
      </c>
      <c r="N101" s="5">
        <f t="shared" si="28"/>
        <v>0</v>
      </c>
      <c r="O101" s="5">
        <f t="shared" si="29"/>
        <v>0</v>
      </c>
      <c r="P101" s="5">
        <f t="shared" si="30"/>
        <v>0</v>
      </c>
      <c r="Q101" s="5">
        <f t="shared" si="33"/>
        <v>0</v>
      </c>
      <c r="R101" s="6">
        <f t="shared" si="34"/>
        <v>0</v>
      </c>
      <c r="S101" s="6">
        <f t="shared" si="31"/>
        <v>0</v>
      </c>
      <c r="T101" s="6">
        <f t="shared" si="32"/>
        <v>0</v>
      </c>
    </row>
    <row r="102" spans="1:20">
      <c r="A102">
        <f t="shared" si="25"/>
        <v>97</v>
      </c>
      <c r="M102" s="22">
        <f t="shared" si="21"/>
        <v>0</v>
      </c>
      <c r="N102" s="5">
        <f t="shared" si="28"/>
        <v>0</v>
      </c>
      <c r="O102" s="5">
        <f t="shared" si="29"/>
        <v>0</v>
      </c>
      <c r="P102" s="5">
        <f t="shared" si="30"/>
        <v>0</v>
      </c>
      <c r="Q102" s="5">
        <f t="shared" si="33"/>
        <v>0</v>
      </c>
      <c r="R102" s="6">
        <f t="shared" si="34"/>
        <v>0</v>
      </c>
      <c r="S102" s="6">
        <f t="shared" si="31"/>
        <v>0</v>
      </c>
      <c r="T102" s="6">
        <f t="shared" si="32"/>
        <v>0</v>
      </c>
    </row>
    <row r="103" spans="1:20">
      <c r="A103">
        <f t="shared" si="25"/>
        <v>98</v>
      </c>
      <c r="M103" s="22">
        <f t="shared" si="21"/>
        <v>0</v>
      </c>
      <c r="N103" s="5">
        <f t="shared" si="28"/>
        <v>0</v>
      </c>
      <c r="O103" s="5">
        <f t="shared" si="29"/>
        <v>0</v>
      </c>
      <c r="P103" s="5">
        <f t="shared" si="30"/>
        <v>0</v>
      </c>
      <c r="Q103" s="5">
        <f t="shared" si="33"/>
        <v>0</v>
      </c>
      <c r="R103" s="6">
        <f t="shared" si="34"/>
        <v>0</v>
      </c>
      <c r="S103" s="6">
        <f t="shared" si="31"/>
        <v>0</v>
      </c>
      <c r="T103" s="6">
        <f t="shared" si="32"/>
        <v>0</v>
      </c>
    </row>
    <row r="104" spans="1:20">
      <c r="A104">
        <f t="shared" si="25"/>
        <v>99</v>
      </c>
      <c r="M104" s="22">
        <f t="shared" si="21"/>
        <v>0</v>
      </c>
      <c r="N104" s="5">
        <f t="shared" si="28"/>
        <v>0</v>
      </c>
      <c r="O104" s="5">
        <f t="shared" si="29"/>
        <v>0</v>
      </c>
      <c r="P104" s="5">
        <f t="shared" si="30"/>
        <v>0</v>
      </c>
      <c r="Q104" s="5">
        <f t="shared" si="33"/>
        <v>0</v>
      </c>
      <c r="R104" s="6">
        <f t="shared" si="34"/>
        <v>0</v>
      </c>
      <c r="S104" s="6">
        <f t="shared" si="31"/>
        <v>0</v>
      </c>
      <c r="T104" s="6">
        <f t="shared" si="32"/>
        <v>0</v>
      </c>
    </row>
    <row r="105" spans="1:20">
      <c r="A105">
        <f t="shared" si="25"/>
        <v>100</v>
      </c>
      <c r="M105" s="22">
        <f t="shared" si="21"/>
        <v>0</v>
      </c>
      <c r="N105" s="5">
        <f t="shared" si="28"/>
        <v>0</v>
      </c>
      <c r="O105" s="5">
        <f t="shared" si="29"/>
        <v>0</v>
      </c>
      <c r="P105" s="5">
        <f t="shared" si="30"/>
        <v>0</v>
      </c>
      <c r="Q105" s="5">
        <f t="shared" si="33"/>
        <v>0</v>
      </c>
      <c r="R105" s="6">
        <f t="shared" si="34"/>
        <v>0</v>
      </c>
      <c r="S105" s="6">
        <f t="shared" si="31"/>
        <v>0</v>
      </c>
      <c r="T105" s="6">
        <f t="shared" si="32"/>
        <v>0</v>
      </c>
    </row>
    <row r="106" spans="1:20">
      <c r="A106">
        <f t="shared" si="25"/>
        <v>101</v>
      </c>
      <c r="M106" s="22">
        <f t="shared" si="21"/>
        <v>0</v>
      </c>
      <c r="N106" s="5">
        <f t="shared" si="28"/>
        <v>0</v>
      </c>
      <c r="O106" s="5">
        <f t="shared" si="29"/>
        <v>0</v>
      </c>
      <c r="P106" s="5">
        <f t="shared" si="30"/>
        <v>0</v>
      </c>
      <c r="Q106" s="5">
        <f t="shared" si="33"/>
        <v>0</v>
      </c>
      <c r="R106" s="6">
        <f t="shared" si="34"/>
        <v>0</v>
      </c>
      <c r="S106" s="6">
        <f t="shared" si="31"/>
        <v>0</v>
      </c>
      <c r="T106" s="6">
        <f t="shared" si="32"/>
        <v>0</v>
      </c>
    </row>
    <row r="107" spans="1:20">
      <c r="A107">
        <f t="shared" si="25"/>
        <v>102</v>
      </c>
      <c r="M107" s="22">
        <f t="shared" si="21"/>
        <v>0</v>
      </c>
      <c r="N107" s="5">
        <f t="shared" si="28"/>
        <v>0</v>
      </c>
      <c r="O107" s="5">
        <f t="shared" si="29"/>
        <v>0</v>
      </c>
      <c r="P107" s="5">
        <f t="shared" si="30"/>
        <v>0</v>
      </c>
      <c r="Q107" s="5">
        <f t="shared" si="33"/>
        <v>0</v>
      </c>
      <c r="R107" s="6">
        <f t="shared" si="34"/>
        <v>0</v>
      </c>
      <c r="S107" s="6">
        <f t="shared" si="31"/>
        <v>0</v>
      </c>
      <c r="T107" s="6">
        <f t="shared" si="32"/>
        <v>0</v>
      </c>
    </row>
    <row r="108" spans="1:20">
      <c r="A108">
        <f t="shared" si="25"/>
        <v>103</v>
      </c>
      <c r="M108" s="22">
        <f t="shared" si="21"/>
        <v>0</v>
      </c>
      <c r="N108" s="5">
        <f t="shared" si="28"/>
        <v>0</v>
      </c>
      <c r="O108" s="5">
        <f t="shared" si="29"/>
        <v>0</v>
      </c>
      <c r="P108" s="5">
        <f t="shared" si="30"/>
        <v>0</v>
      </c>
      <c r="Q108" s="5">
        <f t="shared" si="33"/>
        <v>0</v>
      </c>
      <c r="R108" s="6">
        <f t="shared" si="34"/>
        <v>0</v>
      </c>
      <c r="S108" s="6">
        <f t="shared" si="31"/>
        <v>0</v>
      </c>
      <c r="T108" s="6">
        <f t="shared" si="32"/>
        <v>0</v>
      </c>
    </row>
    <row r="109" spans="1:20">
      <c r="A109">
        <f t="shared" si="25"/>
        <v>104</v>
      </c>
      <c r="M109" s="22">
        <f t="shared" si="21"/>
        <v>0</v>
      </c>
      <c r="N109" s="5">
        <f t="shared" si="28"/>
        <v>0</v>
      </c>
      <c r="O109" s="5">
        <f t="shared" si="29"/>
        <v>0</v>
      </c>
      <c r="P109" s="5">
        <f t="shared" si="30"/>
        <v>0</v>
      </c>
      <c r="Q109" s="5">
        <f t="shared" si="33"/>
        <v>0</v>
      </c>
      <c r="R109" s="6">
        <f t="shared" si="34"/>
        <v>0</v>
      </c>
      <c r="S109" s="6">
        <f t="shared" si="31"/>
        <v>0</v>
      </c>
      <c r="T109" s="6">
        <f t="shared" si="32"/>
        <v>0</v>
      </c>
    </row>
    <row r="110" spans="1:20">
      <c r="A110">
        <f t="shared" si="25"/>
        <v>105</v>
      </c>
      <c r="M110" s="22">
        <f t="shared" si="21"/>
        <v>0</v>
      </c>
      <c r="N110" s="5">
        <f t="shared" si="28"/>
        <v>0</v>
      </c>
      <c r="O110" s="5">
        <f t="shared" si="29"/>
        <v>0</v>
      </c>
      <c r="P110" s="5">
        <f t="shared" si="30"/>
        <v>0</v>
      </c>
      <c r="Q110" s="5">
        <f t="shared" si="33"/>
        <v>0</v>
      </c>
      <c r="R110" s="6">
        <f t="shared" si="34"/>
        <v>0</v>
      </c>
      <c r="S110" s="6">
        <f t="shared" si="31"/>
        <v>0</v>
      </c>
      <c r="T110" s="6">
        <f t="shared" si="32"/>
        <v>0</v>
      </c>
    </row>
    <row r="111" spans="1:20">
      <c r="A111">
        <f t="shared" si="25"/>
        <v>106</v>
      </c>
      <c r="M111" s="22">
        <f t="shared" si="21"/>
        <v>0</v>
      </c>
      <c r="N111" s="5">
        <f t="shared" si="28"/>
        <v>0</v>
      </c>
      <c r="O111" s="5">
        <f t="shared" si="29"/>
        <v>0</v>
      </c>
      <c r="P111" s="5">
        <f t="shared" si="30"/>
        <v>0</v>
      </c>
      <c r="Q111" s="5">
        <f t="shared" si="33"/>
        <v>0</v>
      </c>
      <c r="R111" s="6">
        <f t="shared" si="34"/>
        <v>0</v>
      </c>
      <c r="S111" s="6">
        <f t="shared" si="31"/>
        <v>0</v>
      </c>
      <c r="T111" s="6">
        <f t="shared" si="32"/>
        <v>0</v>
      </c>
    </row>
    <row r="112" spans="1:20">
      <c r="A112">
        <f t="shared" si="25"/>
        <v>107</v>
      </c>
      <c r="M112" s="22">
        <f t="shared" si="21"/>
        <v>0</v>
      </c>
      <c r="N112" s="5">
        <f t="shared" si="28"/>
        <v>0</v>
      </c>
      <c r="O112" s="5">
        <f t="shared" si="29"/>
        <v>0</v>
      </c>
      <c r="P112" s="5">
        <f t="shared" si="30"/>
        <v>0</v>
      </c>
      <c r="Q112" s="5">
        <f t="shared" si="33"/>
        <v>0</v>
      </c>
      <c r="R112" s="6">
        <f t="shared" si="34"/>
        <v>0</v>
      </c>
      <c r="S112" s="6">
        <f t="shared" si="31"/>
        <v>0</v>
      </c>
      <c r="T112" s="6">
        <f t="shared" si="32"/>
        <v>0</v>
      </c>
    </row>
    <row r="113" spans="1:20">
      <c r="A113">
        <f t="shared" si="25"/>
        <v>108</v>
      </c>
      <c r="M113" s="22">
        <f t="shared" si="21"/>
        <v>0</v>
      </c>
      <c r="N113" s="5">
        <f t="shared" si="28"/>
        <v>0</v>
      </c>
      <c r="O113" s="5">
        <f t="shared" si="29"/>
        <v>0</v>
      </c>
      <c r="P113" s="5">
        <f t="shared" si="30"/>
        <v>0</v>
      </c>
      <c r="Q113" s="5">
        <f t="shared" si="33"/>
        <v>0</v>
      </c>
      <c r="R113" s="6">
        <f t="shared" si="34"/>
        <v>0</v>
      </c>
      <c r="S113" s="6">
        <f t="shared" si="31"/>
        <v>0</v>
      </c>
      <c r="T113" s="6">
        <f t="shared" si="32"/>
        <v>0</v>
      </c>
    </row>
    <row r="114" spans="1:20">
      <c r="A114">
        <f t="shared" si="25"/>
        <v>109</v>
      </c>
      <c r="M114" s="22">
        <f t="shared" si="21"/>
        <v>0</v>
      </c>
      <c r="N114" s="5">
        <f t="shared" si="28"/>
        <v>0</v>
      </c>
      <c r="O114" s="5">
        <f t="shared" si="29"/>
        <v>0</v>
      </c>
      <c r="P114" s="5">
        <f t="shared" si="30"/>
        <v>0</v>
      </c>
      <c r="Q114" s="5">
        <f t="shared" si="33"/>
        <v>0</v>
      </c>
      <c r="R114" s="6">
        <f t="shared" si="34"/>
        <v>0</v>
      </c>
      <c r="S114" s="6">
        <f t="shared" si="31"/>
        <v>0</v>
      </c>
      <c r="T114" s="6">
        <f t="shared" si="32"/>
        <v>0</v>
      </c>
    </row>
    <row r="115" spans="1:20">
      <c r="A115">
        <f t="shared" si="25"/>
        <v>110</v>
      </c>
      <c r="M115" s="22">
        <f t="shared" si="21"/>
        <v>0</v>
      </c>
      <c r="N115" s="5">
        <f t="shared" si="28"/>
        <v>0</v>
      </c>
      <c r="O115" s="5">
        <f t="shared" si="29"/>
        <v>0</v>
      </c>
      <c r="P115" s="5">
        <f t="shared" si="30"/>
        <v>0</v>
      </c>
      <c r="Q115" s="5">
        <f t="shared" si="33"/>
        <v>0</v>
      </c>
      <c r="R115" s="6">
        <f t="shared" si="34"/>
        <v>0</v>
      </c>
      <c r="S115" s="6">
        <f t="shared" si="31"/>
        <v>0</v>
      </c>
      <c r="T115" s="6">
        <f t="shared" si="32"/>
        <v>0</v>
      </c>
    </row>
    <row r="116" spans="1:20">
      <c r="A116">
        <f t="shared" si="25"/>
        <v>111</v>
      </c>
      <c r="M116" s="22">
        <f t="shared" si="21"/>
        <v>0</v>
      </c>
      <c r="N116" s="5">
        <f t="shared" si="28"/>
        <v>0</v>
      </c>
      <c r="O116" s="5">
        <f t="shared" si="29"/>
        <v>0</v>
      </c>
      <c r="P116" s="5">
        <f t="shared" si="30"/>
        <v>0</v>
      </c>
      <c r="Q116" s="5">
        <f t="shared" si="33"/>
        <v>0</v>
      </c>
      <c r="R116" s="6">
        <f t="shared" si="34"/>
        <v>0</v>
      </c>
      <c r="S116" s="6">
        <f t="shared" si="31"/>
        <v>0</v>
      </c>
      <c r="T116" s="6">
        <f t="shared" si="32"/>
        <v>0</v>
      </c>
    </row>
    <row r="117" spans="1:20">
      <c r="A117">
        <f t="shared" si="25"/>
        <v>112</v>
      </c>
      <c r="M117" s="22">
        <f t="shared" si="21"/>
        <v>0</v>
      </c>
      <c r="N117" s="5">
        <f t="shared" si="28"/>
        <v>0</v>
      </c>
      <c r="O117" s="5">
        <f t="shared" si="29"/>
        <v>0</v>
      </c>
      <c r="P117" s="5">
        <f t="shared" si="30"/>
        <v>0</v>
      </c>
      <c r="Q117" s="5">
        <f t="shared" si="33"/>
        <v>0</v>
      </c>
      <c r="R117" s="6">
        <f t="shared" si="34"/>
        <v>0</v>
      </c>
      <c r="S117" s="6">
        <f t="shared" si="31"/>
        <v>0</v>
      </c>
      <c r="T117" s="6">
        <f t="shared" si="32"/>
        <v>0</v>
      </c>
    </row>
    <row r="118" spans="1:20">
      <c r="A118">
        <f t="shared" si="25"/>
        <v>113</v>
      </c>
      <c r="M118" s="22">
        <f t="shared" si="21"/>
        <v>0</v>
      </c>
      <c r="N118" s="5">
        <f t="shared" si="28"/>
        <v>0</v>
      </c>
      <c r="O118" s="5">
        <f t="shared" si="29"/>
        <v>0</v>
      </c>
      <c r="P118" s="5">
        <f t="shared" si="30"/>
        <v>0</v>
      </c>
      <c r="Q118" s="5">
        <f t="shared" si="33"/>
        <v>0</v>
      </c>
      <c r="R118" s="6">
        <f t="shared" si="34"/>
        <v>0</v>
      </c>
      <c r="S118" s="6">
        <f t="shared" si="31"/>
        <v>0</v>
      </c>
      <c r="T118" s="6">
        <f t="shared" si="32"/>
        <v>0</v>
      </c>
    </row>
    <row r="119" spans="1:20">
      <c r="A119">
        <f t="shared" si="25"/>
        <v>114</v>
      </c>
      <c r="M119" s="22">
        <f t="shared" si="21"/>
        <v>0</v>
      </c>
      <c r="N119" s="5">
        <f t="shared" si="28"/>
        <v>0</v>
      </c>
      <c r="O119" s="5">
        <f t="shared" si="29"/>
        <v>0</v>
      </c>
      <c r="P119" s="5">
        <f t="shared" si="30"/>
        <v>0</v>
      </c>
      <c r="Q119" s="5">
        <f t="shared" si="33"/>
        <v>0</v>
      </c>
      <c r="R119" s="6">
        <f t="shared" si="34"/>
        <v>0</v>
      </c>
      <c r="S119" s="6">
        <f t="shared" si="31"/>
        <v>0</v>
      </c>
      <c r="T119" s="6">
        <f t="shared" si="32"/>
        <v>0</v>
      </c>
    </row>
    <row r="120" spans="1:20">
      <c r="A120">
        <f t="shared" si="25"/>
        <v>115</v>
      </c>
      <c r="M120" s="22">
        <f t="shared" si="21"/>
        <v>0</v>
      </c>
      <c r="N120" s="5">
        <f t="shared" si="28"/>
        <v>0</v>
      </c>
      <c r="O120" s="5">
        <f t="shared" si="29"/>
        <v>0</v>
      </c>
      <c r="P120" s="5">
        <f t="shared" si="30"/>
        <v>0</v>
      </c>
      <c r="Q120" s="5">
        <f t="shared" si="33"/>
        <v>0</v>
      </c>
      <c r="R120" s="6">
        <f t="shared" si="34"/>
        <v>0</v>
      </c>
      <c r="S120" s="6">
        <f t="shared" si="31"/>
        <v>0</v>
      </c>
      <c r="T120" s="6">
        <f t="shared" si="32"/>
        <v>0</v>
      </c>
    </row>
    <row r="121" spans="1:20">
      <c r="A121">
        <f t="shared" si="25"/>
        <v>116</v>
      </c>
      <c r="M121" s="22">
        <f t="shared" si="21"/>
        <v>0</v>
      </c>
      <c r="N121" s="5">
        <f t="shared" si="28"/>
        <v>0</v>
      </c>
      <c r="O121" s="5">
        <f t="shared" si="29"/>
        <v>0</v>
      </c>
      <c r="P121" s="5">
        <f t="shared" si="30"/>
        <v>0</v>
      </c>
      <c r="Q121" s="5">
        <f t="shared" si="33"/>
        <v>0</v>
      </c>
      <c r="R121" s="6">
        <f t="shared" si="34"/>
        <v>0</v>
      </c>
      <c r="S121" s="6">
        <f t="shared" si="31"/>
        <v>0</v>
      </c>
      <c r="T121" s="6">
        <f t="shared" si="32"/>
        <v>0</v>
      </c>
    </row>
    <row r="122" spans="1:20">
      <c r="A122">
        <f t="shared" si="25"/>
        <v>117</v>
      </c>
      <c r="M122" s="22">
        <f t="shared" si="21"/>
        <v>0</v>
      </c>
      <c r="N122" s="5">
        <f t="shared" si="28"/>
        <v>0</v>
      </c>
      <c r="O122" s="5">
        <f t="shared" si="29"/>
        <v>0</v>
      </c>
      <c r="P122" s="5">
        <f t="shared" si="30"/>
        <v>0</v>
      </c>
      <c r="Q122" s="5">
        <f t="shared" si="33"/>
        <v>0</v>
      </c>
      <c r="R122" s="6">
        <f t="shared" si="34"/>
        <v>0</v>
      </c>
      <c r="S122" s="6">
        <f t="shared" si="31"/>
        <v>0</v>
      </c>
      <c r="T122" s="6">
        <f t="shared" si="32"/>
        <v>0</v>
      </c>
    </row>
    <row r="123" spans="1:20">
      <c r="A123">
        <f t="shared" si="25"/>
        <v>118</v>
      </c>
      <c r="M123" s="22">
        <f t="shared" si="21"/>
        <v>0</v>
      </c>
      <c r="N123" s="5">
        <f t="shared" si="28"/>
        <v>0</v>
      </c>
      <c r="O123" s="5">
        <f t="shared" si="29"/>
        <v>0</v>
      </c>
      <c r="P123" s="5">
        <f t="shared" si="30"/>
        <v>0</v>
      </c>
      <c r="Q123" s="5">
        <f t="shared" si="33"/>
        <v>0</v>
      </c>
      <c r="R123" s="6">
        <f t="shared" si="34"/>
        <v>0</v>
      </c>
      <c r="S123" s="6">
        <f t="shared" si="31"/>
        <v>0</v>
      </c>
      <c r="T123" s="6">
        <f t="shared" si="32"/>
        <v>0</v>
      </c>
    </row>
    <row r="124" spans="1:20">
      <c r="A124">
        <f t="shared" si="25"/>
        <v>119</v>
      </c>
      <c r="M124" s="22">
        <f t="shared" si="21"/>
        <v>0</v>
      </c>
      <c r="N124" s="5">
        <f t="shared" si="28"/>
        <v>0</v>
      </c>
      <c r="O124" s="5">
        <f t="shared" si="29"/>
        <v>0</v>
      </c>
      <c r="P124" s="5">
        <f t="shared" si="30"/>
        <v>0</v>
      </c>
      <c r="Q124" s="5">
        <f t="shared" si="33"/>
        <v>0</v>
      </c>
      <c r="R124" s="6">
        <f t="shared" si="34"/>
        <v>0</v>
      </c>
      <c r="S124" s="6">
        <f t="shared" si="31"/>
        <v>0</v>
      </c>
      <c r="T124" s="6">
        <f t="shared" si="32"/>
        <v>0</v>
      </c>
    </row>
    <row r="125" spans="1:20">
      <c r="A125">
        <f t="shared" si="25"/>
        <v>120</v>
      </c>
      <c r="M125" s="22">
        <f t="shared" si="21"/>
        <v>0</v>
      </c>
      <c r="N125" s="5">
        <f t="shared" si="28"/>
        <v>0</v>
      </c>
      <c r="O125" s="5">
        <f t="shared" si="29"/>
        <v>0</v>
      </c>
      <c r="P125" s="5">
        <f t="shared" si="30"/>
        <v>0</v>
      </c>
      <c r="Q125" s="5">
        <f t="shared" si="33"/>
        <v>0</v>
      </c>
      <c r="R125" s="6">
        <f t="shared" si="34"/>
        <v>0</v>
      </c>
      <c r="S125" s="6">
        <f t="shared" si="31"/>
        <v>0</v>
      </c>
      <c r="T125" s="6">
        <f t="shared" si="32"/>
        <v>0</v>
      </c>
    </row>
    <row r="126" spans="1:20">
      <c r="A126">
        <f t="shared" si="25"/>
        <v>121</v>
      </c>
      <c r="M126" s="22">
        <f t="shared" si="21"/>
        <v>0</v>
      </c>
      <c r="N126" s="5">
        <f t="shared" si="28"/>
        <v>0</v>
      </c>
      <c r="O126" s="5">
        <f t="shared" si="29"/>
        <v>0</v>
      </c>
      <c r="P126" s="5">
        <f t="shared" si="30"/>
        <v>0</v>
      </c>
      <c r="Q126" s="5">
        <f t="shared" si="33"/>
        <v>0</v>
      </c>
      <c r="R126" s="6">
        <f t="shared" si="34"/>
        <v>0</v>
      </c>
      <c r="S126" s="6">
        <f t="shared" si="31"/>
        <v>0</v>
      </c>
      <c r="T126" s="6">
        <f t="shared" si="32"/>
        <v>0</v>
      </c>
    </row>
    <row r="127" spans="1:20">
      <c r="A127">
        <f t="shared" si="25"/>
        <v>122</v>
      </c>
      <c r="M127" s="22">
        <f t="shared" si="21"/>
        <v>0</v>
      </c>
      <c r="N127" s="5">
        <f t="shared" si="28"/>
        <v>0</v>
      </c>
      <c r="O127" s="5">
        <f t="shared" si="29"/>
        <v>0</v>
      </c>
      <c r="P127" s="5">
        <f t="shared" si="30"/>
        <v>0</v>
      </c>
      <c r="Q127" s="5">
        <f t="shared" si="33"/>
        <v>0</v>
      </c>
      <c r="R127" s="6">
        <f t="shared" si="34"/>
        <v>0</v>
      </c>
      <c r="S127" s="6">
        <f t="shared" si="31"/>
        <v>0</v>
      </c>
      <c r="T127" s="6">
        <f t="shared" si="32"/>
        <v>0</v>
      </c>
    </row>
    <row r="128" spans="1:20">
      <c r="A128">
        <f t="shared" si="25"/>
        <v>123</v>
      </c>
      <c r="M128" s="22">
        <f t="shared" si="21"/>
        <v>0</v>
      </c>
      <c r="N128" s="5">
        <f t="shared" si="28"/>
        <v>0</v>
      </c>
      <c r="O128" s="5">
        <f t="shared" si="29"/>
        <v>0</v>
      </c>
      <c r="P128" s="5">
        <f t="shared" si="30"/>
        <v>0</v>
      </c>
      <c r="Q128" s="5">
        <f t="shared" si="33"/>
        <v>0</v>
      </c>
      <c r="R128" s="6">
        <f t="shared" si="34"/>
        <v>0</v>
      </c>
      <c r="S128" s="6">
        <f t="shared" si="31"/>
        <v>0</v>
      </c>
      <c r="T128" s="6">
        <f t="shared" si="32"/>
        <v>0</v>
      </c>
    </row>
    <row r="129" spans="1:20">
      <c r="A129">
        <f t="shared" si="25"/>
        <v>124</v>
      </c>
      <c r="M129" s="22">
        <f t="shared" si="21"/>
        <v>0</v>
      </c>
      <c r="N129" s="5">
        <f t="shared" si="28"/>
        <v>0</v>
      </c>
      <c r="O129" s="5">
        <f t="shared" si="29"/>
        <v>0</v>
      </c>
      <c r="P129" s="5">
        <f t="shared" si="30"/>
        <v>0</v>
      </c>
      <c r="Q129" s="5">
        <f t="shared" si="33"/>
        <v>0</v>
      </c>
      <c r="R129" s="6">
        <f t="shared" si="34"/>
        <v>0</v>
      </c>
      <c r="S129" s="6">
        <f t="shared" si="31"/>
        <v>0</v>
      </c>
      <c r="T129" s="6">
        <f t="shared" si="32"/>
        <v>0</v>
      </c>
    </row>
    <row r="130" spans="1:20">
      <c r="A130">
        <f t="shared" si="25"/>
        <v>125</v>
      </c>
      <c r="M130" s="22">
        <f t="shared" si="21"/>
        <v>0</v>
      </c>
      <c r="N130" s="5">
        <f t="shared" si="28"/>
        <v>0</v>
      </c>
      <c r="O130" s="5">
        <f t="shared" si="29"/>
        <v>0</v>
      </c>
      <c r="P130" s="5">
        <f t="shared" si="30"/>
        <v>0</v>
      </c>
      <c r="Q130" s="5">
        <f t="shared" si="33"/>
        <v>0</v>
      </c>
      <c r="R130" s="6">
        <f t="shared" si="34"/>
        <v>0</v>
      </c>
      <c r="S130" s="6">
        <f t="shared" si="31"/>
        <v>0</v>
      </c>
      <c r="T130" s="6">
        <f t="shared" si="32"/>
        <v>0</v>
      </c>
    </row>
    <row r="131" spans="1:20">
      <c r="A131">
        <f t="shared" si="25"/>
        <v>126</v>
      </c>
      <c r="M131" s="22">
        <f t="shared" si="21"/>
        <v>0</v>
      </c>
      <c r="N131" s="5">
        <f t="shared" si="28"/>
        <v>0</v>
      </c>
      <c r="O131" s="5">
        <f t="shared" si="29"/>
        <v>0</v>
      </c>
      <c r="P131" s="5">
        <f t="shared" si="30"/>
        <v>0</v>
      </c>
      <c r="Q131" s="5">
        <f t="shared" si="33"/>
        <v>0</v>
      </c>
      <c r="R131" s="6">
        <f t="shared" si="34"/>
        <v>0</v>
      </c>
      <c r="S131" s="6">
        <f t="shared" si="31"/>
        <v>0</v>
      </c>
      <c r="T131" s="6">
        <f t="shared" si="32"/>
        <v>0</v>
      </c>
    </row>
    <row r="132" spans="1:20">
      <c r="A132">
        <f t="shared" si="25"/>
        <v>127</v>
      </c>
      <c r="M132" s="22">
        <f t="shared" si="21"/>
        <v>0</v>
      </c>
      <c r="N132" s="5">
        <f t="shared" si="28"/>
        <v>0</v>
      </c>
      <c r="O132" s="5">
        <f t="shared" si="29"/>
        <v>0</v>
      </c>
      <c r="P132" s="5">
        <f t="shared" si="30"/>
        <v>0</v>
      </c>
      <c r="Q132" s="5">
        <f t="shared" si="33"/>
        <v>0</v>
      </c>
      <c r="R132" s="6">
        <f t="shared" si="34"/>
        <v>0</v>
      </c>
      <c r="S132" s="6">
        <f t="shared" si="31"/>
        <v>0</v>
      </c>
      <c r="T132" s="6">
        <f t="shared" si="32"/>
        <v>0</v>
      </c>
    </row>
    <row r="133" spans="1:20">
      <c r="A133">
        <f t="shared" si="25"/>
        <v>128</v>
      </c>
      <c r="M133" s="22">
        <f t="shared" si="21"/>
        <v>0</v>
      </c>
      <c r="N133" s="5">
        <f t="shared" si="28"/>
        <v>0</v>
      </c>
      <c r="O133" s="5">
        <f t="shared" si="29"/>
        <v>0</v>
      </c>
      <c r="P133" s="5">
        <f t="shared" si="30"/>
        <v>0</v>
      </c>
      <c r="Q133" s="5">
        <f t="shared" si="33"/>
        <v>0</v>
      </c>
      <c r="R133" s="6">
        <f t="shared" si="34"/>
        <v>0</v>
      </c>
      <c r="S133" s="6">
        <f t="shared" si="31"/>
        <v>0</v>
      </c>
      <c r="T133" s="6">
        <f t="shared" si="32"/>
        <v>0</v>
      </c>
    </row>
    <row r="134" spans="1:20">
      <c r="A134">
        <f t="shared" si="25"/>
        <v>129</v>
      </c>
      <c r="M134" s="22">
        <f t="shared" si="21"/>
        <v>0</v>
      </c>
      <c r="N134" s="5">
        <f t="shared" si="28"/>
        <v>0</v>
      </c>
      <c r="O134" s="5">
        <f t="shared" si="29"/>
        <v>0</v>
      </c>
      <c r="P134" s="5">
        <f t="shared" si="30"/>
        <v>0</v>
      </c>
      <c r="Q134" s="5">
        <f t="shared" si="33"/>
        <v>0</v>
      </c>
      <c r="R134" s="6">
        <f t="shared" si="34"/>
        <v>0</v>
      </c>
      <c r="S134" s="6">
        <f t="shared" si="31"/>
        <v>0</v>
      </c>
      <c r="T134" s="6">
        <f t="shared" si="32"/>
        <v>0</v>
      </c>
    </row>
    <row r="135" spans="1:20">
      <c r="A135">
        <f t="shared" si="25"/>
        <v>130</v>
      </c>
      <c r="M135" s="22">
        <f t="shared" ref="M135:M198" si="35">IF(K135&gt;0,G135*L135*2+H135*L135+I135*L135*2/K135+J135*L135/K135,G135*L135*2+H135*L135)</f>
        <v>0</v>
      </c>
      <c r="N135" s="5">
        <f t="shared" si="28"/>
        <v>0</v>
      </c>
      <c r="O135" s="5">
        <f t="shared" si="29"/>
        <v>0</v>
      </c>
      <c r="P135" s="5">
        <f t="shared" si="30"/>
        <v>0</v>
      </c>
      <c r="Q135" s="5">
        <f t="shared" si="33"/>
        <v>0</v>
      </c>
      <c r="R135" s="6">
        <f t="shared" si="34"/>
        <v>0</v>
      </c>
      <c r="S135" s="6">
        <f t="shared" si="31"/>
        <v>0</v>
      </c>
      <c r="T135" s="6">
        <f t="shared" si="32"/>
        <v>0</v>
      </c>
    </row>
    <row r="136" spans="1:20">
      <c r="A136">
        <f t="shared" ref="A136:A199" si="36">A135+1</f>
        <v>131</v>
      </c>
      <c r="M136" s="22">
        <f t="shared" si="35"/>
        <v>0</v>
      </c>
      <c r="N136" s="5">
        <f t="shared" si="28"/>
        <v>0</v>
      </c>
      <c r="O136" s="5">
        <f t="shared" si="29"/>
        <v>0</v>
      </c>
      <c r="P136" s="5">
        <f t="shared" si="30"/>
        <v>0</v>
      </c>
      <c r="Q136" s="5">
        <f t="shared" si="33"/>
        <v>0</v>
      </c>
      <c r="R136" s="6">
        <f t="shared" si="34"/>
        <v>0</v>
      </c>
      <c r="S136" s="6">
        <f t="shared" si="31"/>
        <v>0</v>
      </c>
      <c r="T136" s="6">
        <f t="shared" si="32"/>
        <v>0</v>
      </c>
    </row>
    <row r="137" spans="1:20">
      <c r="A137">
        <f t="shared" si="36"/>
        <v>132</v>
      </c>
      <c r="M137" s="22">
        <f t="shared" si="35"/>
        <v>0</v>
      </c>
      <c r="N137" s="5">
        <f t="shared" si="28"/>
        <v>0</v>
      </c>
      <c r="O137" s="5">
        <f t="shared" si="29"/>
        <v>0</v>
      </c>
      <c r="P137" s="5">
        <f t="shared" si="30"/>
        <v>0</v>
      </c>
      <c r="Q137" s="5">
        <f t="shared" si="33"/>
        <v>0</v>
      </c>
      <c r="R137" s="6">
        <f t="shared" si="34"/>
        <v>0</v>
      </c>
      <c r="S137" s="6">
        <f t="shared" si="31"/>
        <v>0</v>
      </c>
      <c r="T137" s="6">
        <f t="shared" si="32"/>
        <v>0</v>
      </c>
    </row>
    <row r="138" spans="1:20">
      <c r="A138">
        <f t="shared" si="36"/>
        <v>133</v>
      </c>
      <c r="M138" s="22">
        <f t="shared" si="35"/>
        <v>0</v>
      </c>
      <c r="N138" s="5">
        <f t="shared" si="28"/>
        <v>0</v>
      </c>
      <c r="O138" s="5">
        <f t="shared" si="29"/>
        <v>0</v>
      </c>
      <c r="P138" s="5">
        <f t="shared" si="30"/>
        <v>0</v>
      </c>
      <c r="Q138" s="5">
        <f t="shared" si="33"/>
        <v>0</v>
      </c>
      <c r="R138" s="6">
        <f t="shared" si="34"/>
        <v>0</v>
      </c>
      <c r="S138" s="6">
        <f t="shared" si="31"/>
        <v>0</v>
      </c>
      <c r="T138" s="6">
        <f t="shared" si="32"/>
        <v>0</v>
      </c>
    </row>
    <row r="139" spans="1:20">
      <c r="A139">
        <f t="shared" si="36"/>
        <v>134</v>
      </c>
      <c r="M139" s="22">
        <f t="shared" si="35"/>
        <v>0</v>
      </c>
      <c r="N139" s="5">
        <f t="shared" si="28"/>
        <v>0</v>
      </c>
      <c r="O139" s="5">
        <f t="shared" si="29"/>
        <v>0</v>
      </c>
      <c r="P139" s="5">
        <f t="shared" si="30"/>
        <v>0</v>
      </c>
      <c r="Q139" s="5">
        <f t="shared" si="33"/>
        <v>0</v>
      </c>
      <c r="R139" s="6">
        <f t="shared" si="34"/>
        <v>0</v>
      </c>
      <c r="S139" s="6">
        <f t="shared" si="31"/>
        <v>0</v>
      </c>
      <c r="T139" s="6">
        <f t="shared" si="32"/>
        <v>0</v>
      </c>
    </row>
    <row r="140" spans="1:20">
      <c r="A140">
        <f t="shared" si="36"/>
        <v>135</v>
      </c>
      <c r="M140" s="22">
        <f t="shared" si="35"/>
        <v>0</v>
      </c>
      <c r="N140" s="5">
        <f t="shared" si="28"/>
        <v>0</v>
      </c>
      <c r="O140" s="5">
        <f t="shared" si="29"/>
        <v>0</v>
      </c>
      <c r="P140" s="5">
        <f t="shared" si="30"/>
        <v>0</v>
      </c>
      <c r="Q140" s="5">
        <f t="shared" si="33"/>
        <v>0</v>
      </c>
      <c r="R140" s="6">
        <f t="shared" si="34"/>
        <v>0</v>
      </c>
      <c r="S140" s="6">
        <f t="shared" si="31"/>
        <v>0</v>
      </c>
      <c r="T140" s="6">
        <f t="shared" si="32"/>
        <v>0</v>
      </c>
    </row>
    <row r="141" spans="1:20">
      <c r="A141">
        <f t="shared" si="36"/>
        <v>136</v>
      </c>
      <c r="M141" s="22">
        <f t="shared" si="35"/>
        <v>0</v>
      </c>
      <c r="N141" s="5">
        <f t="shared" si="28"/>
        <v>0</v>
      </c>
      <c r="O141" s="5">
        <f t="shared" si="29"/>
        <v>0</v>
      </c>
      <c r="P141" s="5">
        <f t="shared" si="30"/>
        <v>0</v>
      </c>
      <c r="Q141" s="5">
        <f t="shared" si="33"/>
        <v>0</v>
      </c>
      <c r="R141" s="6">
        <f t="shared" si="34"/>
        <v>0</v>
      </c>
      <c r="S141" s="6">
        <f t="shared" si="31"/>
        <v>0</v>
      </c>
      <c r="T141" s="6">
        <f t="shared" si="32"/>
        <v>0</v>
      </c>
    </row>
    <row r="142" spans="1:20">
      <c r="A142">
        <f t="shared" si="36"/>
        <v>137</v>
      </c>
      <c r="M142" s="22">
        <f t="shared" si="35"/>
        <v>0</v>
      </c>
      <c r="N142" s="5">
        <f t="shared" si="28"/>
        <v>0</v>
      </c>
      <c r="O142" s="5">
        <f t="shared" si="29"/>
        <v>0</v>
      </c>
      <c r="P142" s="5">
        <f t="shared" si="30"/>
        <v>0</v>
      </c>
      <c r="Q142" s="5">
        <f t="shared" si="33"/>
        <v>0</v>
      </c>
      <c r="R142" s="6">
        <f t="shared" si="34"/>
        <v>0</v>
      </c>
      <c r="S142" s="6">
        <f t="shared" si="31"/>
        <v>0</v>
      </c>
      <c r="T142" s="6">
        <f t="shared" si="32"/>
        <v>0</v>
      </c>
    </row>
    <row r="143" spans="1:20">
      <c r="A143">
        <f t="shared" si="36"/>
        <v>138</v>
      </c>
      <c r="M143" s="22">
        <f t="shared" si="35"/>
        <v>0</v>
      </c>
      <c r="N143" s="5">
        <f t="shared" si="28"/>
        <v>0</v>
      </c>
      <c r="O143" s="5">
        <f t="shared" si="29"/>
        <v>0</v>
      </c>
      <c r="P143" s="5">
        <f t="shared" si="30"/>
        <v>0</v>
      </c>
      <c r="Q143" s="5">
        <f t="shared" si="33"/>
        <v>0</v>
      </c>
      <c r="R143" s="6">
        <f t="shared" si="34"/>
        <v>0</v>
      </c>
      <c r="S143" s="6">
        <f t="shared" si="31"/>
        <v>0</v>
      </c>
      <c r="T143" s="6">
        <f t="shared" si="32"/>
        <v>0</v>
      </c>
    </row>
    <row r="144" spans="1:20">
      <c r="A144">
        <f t="shared" si="36"/>
        <v>139</v>
      </c>
      <c r="M144" s="22">
        <f t="shared" si="35"/>
        <v>0</v>
      </c>
      <c r="N144" s="5">
        <f t="shared" ref="N144:N205" si="37">M144*$W$20</f>
        <v>0</v>
      </c>
      <c r="O144" s="5">
        <f t="shared" ref="O144:O205" si="38">D144*L144/$Y$11</f>
        <v>0</v>
      </c>
      <c r="P144" s="5">
        <f t="shared" ref="P144:P205" si="39">O144*$W$21</f>
        <v>0</v>
      </c>
      <c r="Q144" s="5">
        <f t="shared" si="33"/>
        <v>0</v>
      </c>
      <c r="R144" s="6">
        <f t="shared" si="34"/>
        <v>0</v>
      </c>
      <c r="S144" s="6">
        <f t="shared" ref="S144:S205" si="40">M144*$V$28/100</f>
        <v>0</v>
      </c>
      <c r="T144" s="6">
        <f t="shared" ref="T144:T205" si="41">R144+S144</f>
        <v>0</v>
      </c>
    </row>
    <row r="145" spans="1:20">
      <c r="A145">
        <f t="shared" si="36"/>
        <v>140</v>
      </c>
      <c r="M145" s="22">
        <f t="shared" si="35"/>
        <v>0</v>
      </c>
      <c r="N145" s="5">
        <f t="shared" si="37"/>
        <v>0</v>
      </c>
      <c r="O145" s="5">
        <f t="shared" si="38"/>
        <v>0</v>
      </c>
      <c r="P145" s="5">
        <f t="shared" si="39"/>
        <v>0</v>
      </c>
      <c r="Q145" s="5">
        <f t="shared" si="33"/>
        <v>0</v>
      </c>
      <c r="R145" s="6">
        <f t="shared" si="34"/>
        <v>0</v>
      </c>
      <c r="S145" s="6">
        <f t="shared" si="40"/>
        <v>0</v>
      </c>
      <c r="T145" s="6">
        <f t="shared" si="41"/>
        <v>0</v>
      </c>
    </row>
    <row r="146" spans="1:20">
      <c r="A146">
        <f t="shared" si="36"/>
        <v>141</v>
      </c>
      <c r="M146" s="22">
        <f t="shared" si="35"/>
        <v>0</v>
      </c>
      <c r="N146" s="5">
        <f t="shared" si="37"/>
        <v>0</v>
      </c>
      <c r="O146" s="5">
        <f t="shared" si="38"/>
        <v>0</v>
      </c>
      <c r="P146" s="5">
        <f t="shared" si="39"/>
        <v>0</v>
      </c>
      <c r="Q146" s="5">
        <f t="shared" si="33"/>
        <v>0</v>
      </c>
      <c r="R146" s="6">
        <f t="shared" si="34"/>
        <v>0</v>
      </c>
      <c r="S146" s="6">
        <f t="shared" si="40"/>
        <v>0</v>
      </c>
      <c r="T146" s="6">
        <f t="shared" si="41"/>
        <v>0</v>
      </c>
    </row>
    <row r="147" spans="1:20">
      <c r="A147">
        <f t="shared" si="36"/>
        <v>142</v>
      </c>
      <c r="M147" s="22">
        <f t="shared" si="35"/>
        <v>0</v>
      </c>
      <c r="N147" s="5">
        <f t="shared" si="37"/>
        <v>0</v>
      </c>
      <c r="O147" s="5">
        <f t="shared" si="38"/>
        <v>0</v>
      </c>
      <c r="P147" s="5">
        <f t="shared" si="39"/>
        <v>0</v>
      </c>
      <c r="Q147" s="5">
        <f t="shared" si="33"/>
        <v>0</v>
      </c>
      <c r="R147" s="6">
        <f t="shared" si="34"/>
        <v>0</v>
      </c>
      <c r="S147" s="6">
        <f t="shared" si="40"/>
        <v>0</v>
      </c>
      <c r="T147" s="6">
        <f t="shared" si="41"/>
        <v>0</v>
      </c>
    </row>
    <row r="148" spans="1:20">
      <c r="A148">
        <f t="shared" si="36"/>
        <v>143</v>
      </c>
      <c r="M148" s="22">
        <f t="shared" si="35"/>
        <v>0</v>
      </c>
      <c r="N148" s="5">
        <f t="shared" si="37"/>
        <v>0</v>
      </c>
      <c r="O148" s="5">
        <f t="shared" si="38"/>
        <v>0</v>
      </c>
      <c r="P148" s="5">
        <f t="shared" si="39"/>
        <v>0</v>
      </c>
      <c r="Q148" s="5">
        <f t="shared" si="33"/>
        <v>0</v>
      </c>
      <c r="R148" s="6">
        <f t="shared" si="34"/>
        <v>0</v>
      </c>
      <c r="S148" s="6">
        <f t="shared" si="40"/>
        <v>0</v>
      </c>
      <c r="T148" s="6">
        <f t="shared" si="41"/>
        <v>0</v>
      </c>
    </row>
    <row r="149" spans="1:20">
      <c r="A149">
        <f t="shared" si="36"/>
        <v>144</v>
      </c>
      <c r="M149" s="22">
        <f t="shared" si="35"/>
        <v>0</v>
      </c>
      <c r="N149" s="5">
        <f t="shared" si="37"/>
        <v>0</v>
      </c>
      <c r="O149" s="5">
        <f t="shared" si="38"/>
        <v>0</v>
      </c>
      <c r="P149" s="5">
        <f t="shared" si="39"/>
        <v>0</v>
      </c>
      <c r="Q149" s="5">
        <f t="shared" si="33"/>
        <v>0</v>
      </c>
      <c r="R149" s="6">
        <f t="shared" si="34"/>
        <v>0</v>
      </c>
      <c r="S149" s="6">
        <f t="shared" si="40"/>
        <v>0</v>
      </c>
      <c r="T149" s="6">
        <f t="shared" si="41"/>
        <v>0</v>
      </c>
    </row>
    <row r="150" spans="1:20">
      <c r="A150">
        <f t="shared" si="36"/>
        <v>145</v>
      </c>
      <c r="M150" s="22">
        <f t="shared" si="35"/>
        <v>0</v>
      </c>
      <c r="N150" s="5">
        <f t="shared" si="37"/>
        <v>0</v>
      </c>
      <c r="O150" s="5">
        <f t="shared" si="38"/>
        <v>0</v>
      </c>
      <c r="P150" s="5">
        <f t="shared" si="39"/>
        <v>0</v>
      </c>
      <c r="Q150" s="5">
        <f t="shared" ref="Q150:Q205" si="42">M150/$W$24</f>
        <v>0</v>
      </c>
      <c r="R150" s="6">
        <f t="shared" ref="R150:R205" si="43">M150/$W$24*3.95</f>
        <v>0</v>
      </c>
      <c r="S150" s="6">
        <f t="shared" si="40"/>
        <v>0</v>
      </c>
      <c r="T150" s="6">
        <f t="shared" si="41"/>
        <v>0</v>
      </c>
    </row>
    <row r="151" spans="1:20">
      <c r="A151">
        <f t="shared" si="36"/>
        <v>146</v>
      </c>
      <c r="M151" s="22">
        <f t="shared" si="35"/>
        <v>0</v>
      </c>
      <c r="N151" s="5">
        <f t="shared" si="37"/>
        <v>0</v>
      </c>
      <c r="O151" s="5">
        <f t="shared" si="38"/>
        <v>0</v>
      </c>
      <c r="P151" s="5">
        <f t="shared" si="39"/>
        <v>0</v>
      </c>
      <c r="Q151" s="5">
        <f t="shared" si="42"/>
        <v>0</v>
      </c>
      <c r="R151" s="6">
        <f t="shared" si="43"/>
        <v>0</v>
      </c>
      <c r="S151" s="6">
        <f t="shared" si="40"/>
        <v>0</v>
      </c>
      <c r="T151" s="6">
        <f t="shared" si="41"/>
        <v>0</v>
      </c>
    </row>
    <row r="152" spans="1:20">
      <c r="A152">
        <f t="shared" si="36"/>
        <v>147</v>
      </c>
      <c r="M152" s="22">
        <f t="shared" si="35"/>
        <v>0</v>
      </c>
      <c r="N152" s="5">
        <f t="shared" si="37"/>
        <v>0</v>
      </c>
      <c r="O152" s="5">
        <f t="shared" si="38"/>
        <v>0</v>
      </c>
      <c r="P152" s="5">
        <f t="shared" si="39"/>
        <v>0</v>
      </c>
      <c r="Q152" s="5">
        <f t="shared" si="42"/>
        <v>0</v>
      </c>
      <c r="R152" s="6">
        <f t="shared" si="43"/>
        <v>0</v>
      </c>
      <c r="S152" s="6">
        <f t="shared" si="40"/>
        <v>0</v>
      </c>
      <c r="T152" s="6">
        <f t="shared" si="41"/>
        <v>0</v>
      </c>
    </row>
    <row r="153" spans="1:20">
      <c r="A153">
        <f t="shared" si="36"/>
        <v>148</v>
      </c>
      <c r="M153" s="22">
        <f t="shared" si="35"/>
        <v>0</v>
      </c>
      <c r="N153" s="5">
        <f t="shared" si="37"/>
        <v>0</v>
      </c>
      <c r="O153" s="5">
        <f t="shared" si="38"/>
        <v>0</v>
      </c>
      <c r="P153" s="5">
        <f t="shared" si="39"/>
        <v>0</v>
      </c>
      <c r="Q153" s="5">
        <f t="shared" si="42"/>
        <v>0</v>
      </c>
      <c r="R153" s="6">
        <f t="shared" si="43"/>
        <v>0</v>
      </c>
      <c r="S153" s="6">
        <f t="shared" si="40"/>
        <v>0</v>
      </c>
      <c r="T153" s="6">
        <f t="shared" si="41"/>
        <v>0</v>
      </c>
    </row>
    <row r="154" spans="1:20">
      <c r="A154">
        <f t="shared" si="36"/>
        <v>149</v>
      </c>
      <c r="M154" s="22">
        <f t="shared" si="35"/>
        <v>0</v>
      </c>
      <c r="N154" s="5">
        <f t="shared" si="37"/>
        <v>0</v>
      </c>
      <c r="O154" s="5">
        <f t="shared" si="38"/>
        <v>0</v>
      </c>
      <c r="P154" s="5">
        <f t="shared" si="39"/>
        <v>0</v>
      </c>
      <c r="Q154" s="5">
        <f t="shared" si="42"/>
        <v>0</v>
      </c>
      <c r="R154" s="6">
        <f t="shared" si="43"/>
        <v>0</v>
      </c>
      <c r="S154" s="6">
        <f t="shared" si="40"/>
        <v>0</v>
      </c>
      <c r="T154" s="6">
        <f t="shared" si="41"/>
        <v>0</v>
      </c>
    </row>
    <row r="155" spans="1:20">
      <c r="A155">
        <f t="shared" si="36"/>
        <v>150</v>
      </c>
      <c r="M155" s="22">
        <f t="shared" si="35"/>
        <v>0</v>
      </c>
      <c r="N155" s="5">
        <f t="shared" si="37"/>
        <v>0</v>
      </c>
      <c r="O155" s="5">
        <f t="shared" si="38"/>
        <v>0</v>
      </c>
      <c r="P155" s="5">
        <f t="shared" si="39"/>
        <v>0</v>
      </c>
      <c r="Q155" s="5">
        <f t="shared" si="42"/>
        <v>0</v>
      </c>
      <c r="R155" s="6">
        <f t="shared" si="43"/>
        <v>0</v>
      </c>
      <c r="S155" s="6">
        <f t="shared" si="40"/>
        <v>0</v>
      </c>
      <c r="T155" s="6">
        <f t="shared" si="41"/>
        <v>0</v>
      </c>
    </row>
    <row r="156" spans="1:20">
      <c r="A156">
        <f t="shared" si="36"/>
        <v>151</v>
      </c>
      <c r="M156" s="22">
        <f t="shared" si="35"/>
        <v>0</v>
      </c>
      <c r="N156" s="5">
        <f t="shared" si="37"/>
        <v>0</v>
      </c>
      <c r="O156" s="5">
        <f t="shared" si="38"/>
        <v>0</v>
      </c>
      <c r="P156" s="5">
        <f t="shared" si="39"/>
        <v>0</v>
      </c>
      <c r="Q156" s="5">
        <f t="shared" si="42"/>
        <v>0</v>
      </c>
      <c r="R156" s="6">
        <f t="shared" si="43"/>
        <v>0</v>
      </c>
      <c r="S156" s="6">
        <f t="shared" si="40"/>
        <v>0</v>
      </c>
      <c r="T156" s="6">
        <f t="shared" si="41"/>
        <v>0</v>
      </c>
    </row>
    <row r="157" spans="1:20">
      <c r="A157">
        <f t="shared" si="36"/>
        <v>152</v>
      </c>
      <c r="M157" s="22">
        <f t="shared" si="35"/>
        <v>0</v>
      </c>
      <c r="N157" s="5">
        <f t="shared" si="37"/>
        <v>0</v>
      </c>
      <c r="O157" s="5">
        <f t="shared" si="38"/>
        <v>0</v>
      </c>
      <c r="P157" s="5">
        <f t="shared" si="39"/>
        <v>0</v>
      </c>
      <c r="Q157" s="5">
        <f t="shared" si="42"/>
        <v>0</v>
      </c>
      <c r="R157" s="6">
        <f t="shared" si="43"/>
        <v>0</v>
      </c>
      <c r="S157" s="6">
        <f t="shared" si="40"/>
        <v>0</v>
      </c>
      <c r="T157" s="6">
        <f t="shared" si="41"/>
        <v>0</v>
      </c>
    </row>
    <row r="158" spans="1:20">
      <c r="A158">
        <f t="shared" si="36"/>
        <v>153</v>
      </c>
      <c r="M158" s="22">
        <f t="shared" si="35"/>
        <v>0</v>
      </c>
      <c r="N158" s="5">
        <f t="shared" si="37"/>
        <v>0</v>
      </c>
      <c r="O158" s="5">
        <f t="shared" si="38"/>
        <v>0</v>
      </c>
      <c r="P158" s="5">
        <f t="shared" si="39"/>
        <v>0</v>
      </c>
      <c r="Q158" s="5">
        <f t="shared" si="42"/>
        <v>0</v>
      </c>
      <c r="R158" s="6">
        <f t="shared" si="43"/>
        <v>0</v>
      </c>
      <c r="S158" s="6">
        <f t="shared" si="40"/>
        <v>0</v>
      </c>
      <c r="T158" s="6">
        <f t="shared" si="41"/>
        <v>0</v>
      </c>
    </row>
    <row r="159" spans="1:20">
      <c r="A159">
        <f t="shared" si="36"/>
        <v>154</v>
      </c>
      <c r="M159" s="22">
        <f t="shared" si="35"/>
        <v>0</v>
      </c>
      <c r="N159" s="5">
        <f t="shared" si="37"/>
        <v>0</v>
      </c>
      <c r="O159" s="5">
        <f t="shared" si="38"/>
        <v>0</v>
      </c>
      <c r="P159" s="5">
        <f t="shared" si="39"/>
        <v>0</v>
      </c>
      <c r="Q159" s="5">
        <f t="shared" si="42"/>
        <v>0</v>
      </c>
      <c r="R159" s="6">
        <f t="shared" si="43"/>
        <v>0</v>
      </c>
      <c r="S159" s="6">
        <f t="shared" si="40"/>
        <v>0</v>
      </c>
      <c r="T159" s="6">
        <f t="shared" si="41"/>
        <v>0</v>
      </c>
    </row>
    <row r="160" spans="1:20">
      <c r="A160">
        <f t="shared" si="36"/>
        <v>155</v>
      </c>
      <c r="M160" s="22">
        <f t="shared" si="35"/>
        <v>0</v>
      </c>
      <c r="N160" s="5">
        <f t="shared" si="37"/>
        <v>0</v>
      </c>
      <c r="O160" s="5">
        <f t="shared" si="38"/>
        <v>0</v>
      </c>
      <c r="P160" s="5">
        <f t="shared" si="39"/>
        <v>0</v>
      </c>
      <c r="Q160" s="5">
        <f t="shared" si="42"/>
        <v>0</v>
      </c>
      <c r="R160" s="6">
        <f t="shared" si="43"/>
        <v>0</v>
      </c>
      <c r="S160" s="6">
        <f t="shared" si="40"/>
        <v>0</v>
      </c>
      <c r="T160" s="6">
        <f t="shared" si="41"/>
        <v>0</v>
      </c>
    </row>
    <row r="161" spans="1:20">
      <c r="A161">
        <f t="shared" si="36"/>
        <v>156</v>
      </c>
      <c r="M161" s="22">
        <f t="shared" si="35"/>
        <v>0</v>
      </c>
      <c r="N161" s="5">
        <f t="shared" si="37"/>
        <v>0</v>
      </c>
      <c r="O161" s="5">
        <f t="shared" si="38"/>
        <v>0</v>
      </c>
      <c r="P161" s="5">
        <f t="shared" si="39"/>
        <v>0</v>
      </c>
      <c r="Q161" s="5">
        <f t="shared" si="42"/>
        <v>0</v>
      </c>
      <c r="R161" s="6">
        <f t="shared" si="43"/>
        <v>0</v>
      </c>
      <c r="S161" s="6">
        <f t="shared" si="40"/>
        <v>0</v>
      </c>
      <c r="T161" s="6">
        <f t="shared" si="41"/>
        <v>0</v>
      </c>
    </row>
    <row r="162" spans="1:20">
      <c r="A162">
        <f t="shared" si="36"/>
        <v>157</v>
      </c>
      <c r="M162" s="22">
        <f t="shared" si="35"/>
        <v>0</v>
      </c>
      <c r="N162" s="5">
        <f t="shared" si="37"/>
        <v>0</v>
      </c>
      <c r="O162" s="5">
        <f t="shared" si="38"/>
        <v>0</v>
      </c>
      <c r="P162" s="5">
        <f t="shared" si="39"/>
        <v>0</v>
      </c>
      <c r="Q162" s="5">
        <f t="shared" si="42"/>
        <v>0</v>
      </c>
      <c r="R162" s="6">
        <f t="shared" si="43"/>
        <v>0</v>
      </c>
      <c r="S162" s="6">
        <f t="shared" si="40"/>
        <v>0</v>
      </c>
      <c r="T162" s="6">
        <f t="shared" si="41"/>
        <v>0</v>
      </c>
    </row>
    <row r="163" spans="1:20">
      <c r="A163">
        <f t="shared" si="36"/>
        <v>158</v>
      </c>
      <c r="M163" s="22">
        <f t="shared" si="35"/>
        <v>0</v>
      </c>
      <c r="N163" s="5">
        <f t="shared" si="37"/>
        <v>0</v>
      </c>
      <c r="O163" s="5">
        <f t="shared" si="38"/>
        <v>0</v>
      </c>
      <c r="P163" s="5">
        <f t="shared" si="39"/>
        <v>0</v>
      </c>
      <c r="Q163" s="5">
        <f t="shared" si="42"/>
        <v>0</v>
      </c>
      <c r="R163" s="6">
        <f t="shared" si="43"/>
        <v>0</v>
      </c>
      <c r="S163" s="6">
        <f t="shared" si="40"/>
        <v>0</v>
      </c>
      <c r="T163" s="6">
        <f t="shared" si="41"/>
        <v>0</v>
      </c>
    </row>
    <row r="164" spans="1:20">
      <c r="A164">
        <f t="shared" si="36"/>
        <v>159</v>
      </c>
      <c r="M164" s="22">
        <f t="shared" si="35"/>
        <v>0</v>
      </c>
      <c r="N164" s="5">
        <f t="shared" si="37"/>
        <v>0</v>
      </c>
      <c r="O164" s="5">
        <f t="shared" si="38"/>
        <v>0</v>
      </c>
      <c r="P164" s="5">
        <f t="shared" si="39"/>
        <v>0</v>
      </c>
      <c r="Q164" s="5">
        <f t="shared" si="42"/>
        <v>0</v>
      </c>
      <c r="R164" s="6">
        <f t="shared" si="43"/>
        <v>0</v>
      </c>
      <c r="S164" s="6">
        <f t="shared" si="40"/>
        <v>0</v>
      </c>
      <c r="T164" s="6">
        <f t="shared" si="41"/>
        <v>0</v>
      </c>
    </row>
    <row r="165" spans="1:20">
      <c r="A165">
        <f t="shared" si="36"/>
        <v>160</v>
      </c>
      <c r="M165" s="22">
        <f t="shared" si="35"/>
        <v>0</v>
      </c>
      <c r="N165" s="5">
        <f t="shared" si="37"/>
        <v>0</v>
      </c>
      <c r="O165" s="5">
        <f t="shared" si="38"/>
        <v>0</v>
      </c>
      <c r="P165" s="5">
        <f t="shared" si="39"/>
        <v>0</v>
      </c>
      <c r="Q165" s="5">
        <f t="shared" si="42"/>
        <v>0</v>
      </c>
      <c r="R165" s="6">
        <f t="shared" si="43"/>
        <v>0</v>
      </c>
      <c r="S165" s="6">
        <f t="shared" si="40"/>
        <v>0</v>
      </c>
      <c r="T165" s="6">
        <f t="shared" si="41"/>
        <v>0</v>
      </c>
    </row>
    <row r="166" spans="1:20">
      <c r="A166">
        <f t="shared" si="36"/>
        <v>161</v>
      </c>
      <c r="M166" s="22">
        <f t="shared" si="35"/>
        <v>0</v>
      </c>
      <c r="N166" s="5">
        <f t="shared" si="37"/>
        <v>0</v>
      </c>
      <c r="O166" s="5">
        <f t="shared" si="38"/>
        <v>0</v>
      </c>
      <c r="P166" s="5">
        <f t="shared" si="39"/>
        <v>0</v>
      </c>
      <c r="Q166" s="5">
        <f t="shared" si="42"/>
        <v>0</v>
      </c>
      <c r="R166" s="6">
        <f t="shared" si="43"/>
        <v>0</v>
      </c>
      <c r="S166" s="6">
        <f t="shared" si="40"/>
        <v>0</v>
      </c>
      <c r="T166" s="6">
        <f t="shared" si="41"/>
        <v>0</v>
      </c>
    </row>
    <row r="167" spans="1:20">
      <c r="A167">
        <f t="shared" si="36"/>
        <v>162</v>
      </c>
      <c r="M167" s="22">
        <f t="shared" si="35"/>
        <v>0</v>
      </c>
      <c r="N167" s="5">
        <f t="shared" si="37"/>
        <v>0</v>
      </c>
      <c r="O167" s="5">
        <f t="shared" si="38"/>
        <v>0</v>
      </c>
      <c r="P167" s="5">
        <f t="shared" si="39"/>
        <v>0</v>
      </c>
      <c r="Q167" s="5">
        <f t="shared" si="42"/>
        <v>0</v>
      </c>
      <c r="R167" s="6">
        <f t="shared" si="43"/>
        <v>0</v>
      </c>
      <c r="S167" s="6">
        <f t="shared" si="40"/>
        <v>0</v>
      </c>
      <c r="T167" s="6">
        <f t="shared" si="41"/>
        <v>0</v>
      </c>
    </row>
    <row r="168" spans="1:20">
      <c r="A168">
        <f t="shared" si="36"/>
        <v>163</v>
      </c>
      <c r="M168" s="22">
        <f t="shared" si="35"/>
        <v>0</v>
      </c>
      <c r="N168" s="5">
        <f t="shared" si="37"/>
        <v>0</v>
      </c>
      <c r="O168" s="5">
        <f t="shared" si="38"/>
        <v>0</v>
      </c>
      <c r="P168" s="5">
        <f t="shared" si="39"/>
        <v>0</v>
      </c>
      <c r="Q168" s="5">
        <f t="shared" si="42"/>
        <v>0</v>
      </c>
      <c r="R168" s="6">
        <f t="shared" si="43"/>
        <v>0</v>
      </c>
      <c r="S168" s="6">
        <f t="shared" si="40"/>
        <v>0</v>
      </c>
      <c r="T168" s="6">
        <f t="shared" si="41"/>
        <v>0</v>
      </c>
    </row>
    <row r="169" spans="1:20">
      <c r="A169">
        <f t="shared" si="36"/>
        <v>164</v>
      </c>
      <c r="M169" s="22">
        <f t="shared" si="35"/>
        <v>0</v>
      </c>
      <c r="N169" s="5">
        <f t="shared" si="37"/>
        <v>0</v>
      </c>
      <c r="O169" s="5">
        <f t="shared" si="38"/>
        <v>0</v>
      </c>
      <c r="P169" s="5">
        <f t="shared" si="39"/>
        <v>0</v>
      </c>
      <c r="Q169" s="5">
        <f t="shared" si="42"/>
        <v>0</v>
      </c>
      <c r="R169" s="6">
        <f t="shared" si="43"/>
        <v>0</v>
      </c>
      <c r="S169" s="6">
        <f t="shared" si="40"/>
        <v>0</v>
      </c>
      <c r="T169" s="6">
        <f t="shared" si="41"/>
        <v>0</v>
      </c>
    </row>
    <row r="170" spans="1:20">
      <c r="A170">
        <f t="shared" si="36"/>
        <v>165</v>
      </c>
      <c r="M170" s="22">
        <f t="shared" si="35"/>
        <v>0</v>
      </c>
      <c r="N170" s="5">
        <f t="shared" si="37"/>
        <v>0</v>
      </c>
      <c r="O170" s="5">
        <f t="shared" si="38"/>
        <v>0</v>
      </c>
      <c r="P170" s="5">
        <f t="shared" si="39"/>
        <v>0</v>
      </c>
      <c r="Q170" s="5">
        <f t="shared" si="42"/>
        <v>0</v>
      </c>
      <c r="R170" s="6">
        <f t="shared" si="43"/>
        <v>0</v>
      </c>
      <c r="S170" s="6">
        <f t="shared" si="40"/>
        <v>0</v>
      </c>
      <c r="T170" s="6">
        <f t="shared" si="41"/>
        <v>0</v>
      </c>
    </row>
    <row r="171" spans="1:20">
      <c r="A171">
        <f t="shared" si="36"/>
        <v>166</v>
      </c>
      <c r="M171" s="22">
        <f t="shared" si="35"/>
        <v>0</v>
      </c>
      <c r="N171" s="5">
        <f t="shared" si="37"/>
        <v>0</v>
      </c>
      <c r="O171" s="5">
        <f t="shared" si="38"/>
        <v>0</v>
      </c>
      <c r="P171" s="5">
        <f t="shared" si="39"/>
        <v>0</v>
      </c>
      <c r="Q171" s="5">
        <f t="shared" si="42"/>
        <v>0</v>
      </c>
      <c r="R171" s="6">
        <f t="shared" si="43"/>
        <v>0</v>
      </c>
      <c r="S171" s="6">
        <f t="shared" si="40"/>
        <v>0</v>
      </c>
      <c r="T171" s="6">
        <f t="shared" si="41"/>
        <v>0</v>
      </c>
    </row>
    <row r="172" spans="1:20">
      <c r="A172">
        <f t="shared" si="36"/>
        <v>167</v>
      </c>
      <c r="M172" s="22">
        <f t="shared" si="35"/>
        <v>0</v>
      </c>
      <c r="N172" s="5">
        <f t="shared" si="37"/>
        <v>0</v>
      </c>
      <c r="O172" s="5">
        <f t="shared" si="38"/>
        <v>0</v>
      </c>
      <c r="P172" s="5">
        <f t="shared" si="39"/>
        <v>0</v>
      </c>
      <c r="Q172" s="5">
        <f t="shared" si="42"/>
        <v>0</v>
      </c>
      <c r="R172" s="6">
        <f t="shared" si="43"/>
        <v>0</v>
      </c>
      <c r="S172" s="6">
        <f t="shared" si="40"/>
        <v>0</v>
      </c>
      <c r="T172" s="6">
        <f t="shared" si="41"/>
        <v>0</v>
      </c>
    </row>
    <row r="173" spans="1:20">
      <c r="A173">
        <f t="shared" si="36"/>
        <v>168</v>
      </c>
      <c r="M173" s="22">
        <f t="shared" si="35"/>
        <v>0</v>
      </c>
      <c r="N173" s="5">
        <f t="shared" si="37"/>
        <v>0</v>
      </c>
      <c r="O173" s="5">
        <f t="shared" si="38"/>
        <v>0</v>
      </c>
      <c r="P173" s="5">
        <f t="shared" si="39"/>
        <v>0</v>
      </c>
      <c r="Q173" s="5">
        <f t="shared" si="42"/>
        <v>0</v>
      </c>
      <c r="R173" s="6">
        <f t="shared" si="43"/>
        <v>0</v>
      </c>
      <c r="S173" s="6">
        <f t="shared" si="40"/>
        <v>0</v>
      </c>
      <c r="T173" s="6">
        <f t="shared" si="41"/>
        <v>0</v>
      </c>
    </row>
    <row r="174" spans="1:20">
      <c r="A174">
        <f t="shared" si="36"/>
        <v>169</v>
      </c>
      <c r="M174" s="22">
        <f t="shared" si="35"/>
        <v>0</v>
      </c>
      <c r="N174" s="5">
        <f t="shared" si="37"/>
        <v>0</v>
      </c>
      <c r="O174" s="5">
        <f t="shared" si="38"/>
        <v>0</v>
      </c>
      <c r="P174" s="5">
        <f t="shared" si="39"/>
        <v>0</v>
      </c>
      <c r="Q174" s="5">
        <f t="shared" si="42"/>
        <v>0</v>
      </c>
      <c r="R174" s="6">
        <f t="shared" si="43"/>
        <v>0</v>
      </c>
      <c r="S174" s="6">
        <f t="shared" si="40"/>
        <v>0</v>
      </c>
      <c r="T174" s="6">
        <f t="shared" si="41"/>
        <v>0</v>
      </c>
    </row>
    <row r="175" spans="1:20">
      <c r="A175">
        <f t="shared" si="36"/>
        <v>170</v>
      </c>
      <c r="M175" s="22">
        <f t="shared" si="35"/>
        <v>0</v>
      </c>
      <c r="N175" s="5">
        <f t="shared" si="37"/>
        <v>0</v>
      </c>
      <c r="O175" s="5">
        <f t="shared" si="38"/>
        <v>0</v>
      </c>
      <c r="P175" s="5">
        <f t="shared" si="39"/>
        <v>0</v>
      </c>
      <c r="Q175" s="5">
        <f t="shared" si="42"/>
        <v>0</v>
      </c>
      <c r="R175" s="6">
        <f t="shared" si="43"/>
        <v>0</v>
      </c>
      <c r="S175" s="6">
        <f t="shared" si="40"/>
        <v>0</v>
      </c>
      <c r="T175" s="6">
        <f t="shared" si="41"/>
        <v>0</v>
      </c>
    </row>
    <row r="176" spans="1:20">
      <c r="A176">
        <f t="shared" si="36"/>
        <v>171</v>
      </c>
      <c r="M176" s="22">
        <f t="shared" si="35"/>
        <v>0</v>
      </c>
      <c r="N176" s="5">
        <f t="shared" si="37"/>
        <v>0</v>
      </c>
      <c r="O176" s="5">
        <f t="shared" si="38"/>
        <v>0</v>
      </c>
      <c r="P176" s="5">
        <f t="shared" si="39"/>
        <v>0</v>
      </c>
      <c r="Q176" s="5">
        <f t="shared" si="42"/>
        <v>0</v>
      </c>
      <c r="R176" s="6">
        <f t="shared" si="43"/>
        <v>0</v>
      </c>
      <c r="S176" s="6">
        <f t="shared" si="40"/>
        <v>0</v>
      </c>
      <c r="T176" s="6">
        <f t="shared" si="41"/>
        <v>0</v>
      </c>
    </row>
    <row r="177" spans="1:20">
      <c r="A177">
        <f t="shared" si="36"/>
        <v>172</v>
      </c>
      <c r="M177" s="22">
        <f t="shared" si="35"/>
        <v>0</v>
      </c>
      <c r="N177" s="5">
        <f t="shared" si="37"/>
        <v>0</v>
      </c>
      <c r="O177" s="5">
        <f t="shared" si="38"/>
        <v>0</v>
      </c>
      <c r="P177" s="5">
        <f t="shared" si="39"/>
        <v>0</v>
      </c>
      <c r="Q177" s="5">
        <f t="shared" si="42"/>
        <v>0</v>
      </c>
      <c r="R177" s="6">
        <f t="shared" si="43"/>
        <v>0</v>
      </c>
      <c r="S177" s="6">
        <f t="shared" si="40"/>
        <v>0</v>
      </c>
      <c r="T177" s="6">
        <f t="shared" si="41"/>
        <v>0</v>
      </c>
    </row>
    <row r="178" spans="1:20">
      <c r="A178">
        <f t="shared" si="36"/>
        <v>173</v>
      </c>
      <c r="M178" s="22">
        <f t="shared" si="35"/>
        <v>0</v>
      </c>
      <c r="N178" s="5">
        <f t="shared" si="37"/>
        <v>0</v>
      </c>
      <c r="O178" s="5">
        <f t="shared" si="38"/>
        <v>0</v>
      </c>
      <c r="P178" s="5">
        <f t="shared" si="39"/>
        <v>0</v>
      </c>
      <c r="Q178" s="5">
        <f t="shared" si="42"/>
        <v>0</v>
      </c>
      <c r="R178" s="6">
        <f t="shared" si="43"/>
        <v>0</v>
      </c>
      <c r="S178" s="6">
        <f t="shared" si="40"/>
        <v>0</v>
      </c>
      <c r="T178" s="6">
        <f t="shared" si="41"/>
        <v>0</v>
      </c>
    </row>
    <row r="179" spans="1:20">
      <c r="A179">
        <f t="shared" si="36"/>
        <v>174</v>
      </c>
      <c r="M179" s="22">
        <f t="shared" si="35"/>
        <v>0</v>
      </c>
      <c r="N179" s="5">
        <f t="shared" si="37"/>
        <v>0</v>
      </c>
      <c r="O179" s="5">
        <f t="shared" si="38"/>
        <v>0</v>
      </c>
      <c r="P179" s="5">
        <f t="shared" si="39"/>
        <v>0</v>
      </c>
      <c r="Q179" s="5">
        <f t="shared" si="42"/>
        <v>0</v>
      </c>
      <c r="R179" s="6">
        <f t="shared" si="43"/>
        <v>0</v>
      </c>
      <c r="S179" s="6">
        <f t="shared" si="40"/>
        <v>0</v>
      </c>
      <c r="T179" s="6">
        <f t="shared" si="41"/>
        <v>0</v>
      </c>
    </row>
    <row r="180" spans="1:20">
      <c r="A180">
        <f t="shared" si="36"/>
        <v>175</v>
      </c>
      <c r="M180" s="22">
        <f t="shared" si="35"/>
        <v>0</v>
      </c>
      <c r="N180" s="5">
        <f t="shared" si="37"/>
        <v>0</v>
      </c>
      <c r="O180" s="5">
        <f t="shared" si="38"/>
        <v>0</v>
      </c>
      <c r="P180" s="5">
        <f t="shared" si="39"/>
        <v>0</v>
      </c>
      <c r="Q180" s="5">
        <f t="shared" si="42"/>
        <v>0</v>
      </c>
      <c r="R180" s="6">
        <f t="shared" si="43"/>
        <v>0</v>
      </c>
      <c r="S180" s="6">
        <f t="shared" si="40"/>
        <v>0</v>
      </c>
      <c r="T180" s="6">
        <f t="shared" si="41"/>
        <v>0</v>
      </c>
    </row>
    <row r="181" spans="1:20">
      <c r="A181">
        <f t="shared" si="36"/>
        <v>176</v>
      </c>
      <c r="M181" s="22">
        <f t="shared" si="35"/>
        <v>0</v>
      </c>
      <c r="N181" s="5">
        <f t="shared" si="37"/>
        <v>0</v>
      </c>
      <c r="O181" s="5">
        <f t="shared" si="38"/>
        <v>0</v>
      </c>
      <c r="P181" s="5">
        <f t="shared" si="39"/>
        <v>0</v>
      </c>
      <c r="Q181" s="5">
        <f t="shared" si="42"/>
        <v>0</v>
      </c>
      <c r="R181" s="6">
        <f t="shared" si="43"/>
        <v>0</v>
      </c>
      <c r="S181" s="6">
        <f t="shared" si="40"/>
        <v>0</v>
      </c>
      <c r="T181" s="6">
        <f t="shared" si="41"/>
        <v>0</v>
      </c>
    </row>
    <row r="182" spans="1:20">
      <c r="A182">
        <f t="shared" si="36"/>
        <v>177</v>
      </c>
      <c r="M182" s="22">
        <f t="shared" si="35"/>
        <v>0</v>
      </c>
      <c r="N182" s="5">
        <f t="shared" si="37"/>
        <v>0</v>
      </c>
      <c r="O182" s="5">
        <f t="shared" si="38"/>
        <v>0</v>
      </c>
      <c r="P182" s="5">
        <f t="shared" si="39"/>
        <v>0</v>
      </c>
      <c r="Q182" s="5">
        <f t="shared" si="42"/>
        <v>0</v>
      </c>
      <c r="R182" s="6">
        <f t="shared" si="43"/>
        <v>0</v>
      </c>
      <c r="S182" s="6">
        <f t="shared" si="40"/>
        <v>0</v>
      </c>
      <c r="T182" s="6">
        <f t="shared" si="41"/>
        <v>0</v>
      </c>
    </row>
    <row r="183" spans="1:20">
      <c r="A183">
        <f t="shared" si="36"/>
        <v>178</v>
      </c>
      <c r="M183" s="22">
        <f t="shared" si="35"/>
        <v>0</v>
      </c>
      <c r="N183" s="5">
        <f t="shared" si="37"/>
        <v>0</v>
      </c>
      <c r="O183" s="5">
        <f t="shared" si="38"/>
        <v>0</v>
      </c>
      <c r="P183" s="5">
        <f t="shared" si="39"/>
        <v>0</v>
      </c>
      <c r="Q183" s="5">
        <f t="shared" si="42"/>
        <v>0</v>
      </c>
      <c r="R183" s="6">
        <f t="shared" si="43"/>
        <v>0</v>
      </c>
      <c r="S183" s="6">
        <f t="shared" si="40"/>
        <v>0</v>
      </c>
      <c r="T183" s="6">
        <f t="shared" si="41"/>
        <v>0</v>
      </c>
    </row>
    <row r="184" spans="1:20">
      <c r="A184">
        <f t="shared" si="36"/>
        <v>179</v>
      </c>
      <c r="M184" s="22">
        <f t="shared" si="35"/>
        <v>0</v>
      </c>
      <c r="N184" s="5">
        <f t="shared" si="37"/>
        <v>0</v>
      </c>
      <c r="O184" s="5">
        <f t="shared" si="38"/>
        <v>0</v>
      </c>
      <c r="P184" s="5">
        <f t="shared" si="39"/>
        <v>0</v>
      </c>
      <c r="Q184" s="5">
        <f t="shared" si="42"/>
        <v>0</v>
      </c>
      <c r="R184" s="6">
        <f t="shared" si="43"/>
        <v>0</v>
      </c>
      <c r="S184" s="6">
        <f t="shared" si="40"/>
        <v>0</v>
      </c>
      <c r="T184" s="6">
        <f t="shared" si="41"/>
        <v>0</v>
      </c>
    </row>
    <row r="185" spans="1:20">
      <c r="A185">
        <f t="shared" si="36"/>
        <v>180</v>
      </c>
      <c r="M185" s="22">
        <f t="shared" si="35"/>
        <v>0</v>
      </c>
      <c r="N185" s="5">
        <f t="shared" si="37"/>
        <v>0</v>
      </c>
      <c r="O185" s="5">
        <f t="shared" si="38"/>
        <v>0</v>
      </c>
      <c r="P185" s="5">
        <f t="shared" si="39"/>
        <v>0</v>
      </c>
      <c r="Q185" s="5">
        <f t="shared" si="42"/>
        <v>0</v>
      </c>
      <c r="R185" s="6">
        <f t="shared" si="43"/>
        <v>0</v>
      </c>
      <c r="S185" s="6">
        <f t="shared" si="40"/>
        <v>0</v>
      </c>
      <c r="T185" s="6">
        <f t="shared" si="41"/>
        <v>0</v>
      </c>
    </row>
    <row r="186" spans="1:20">
      <c r="A186">
        <f t="shared" si="36"/>
        <v>181</v>
      </c>
      <c r="M186" s="22">
        <f t="shared" si="35"/>
        <v>0</v>
      </c>
      <c r="N186" s="5">
        <f t="shared" si="37"/>
        <v>0</v>
      </c>
      <c r="O186" s="5">
        <f t="shared" si="38"/>
        <v>0</v>
      </c>
      <c r="P186" s="5">
        <f t="shared" si="39"/>
        <v>0</v>
      </c>
      <c r="Q186" s="5">
        <f t="shared" si="42"/>
        <v>0</v>
      </c>
      <c r="R186" s="6">
        <f t="shared" si="43"/>
        <v>0</v>
      </c>
      <c r="S186" s="6">
        <f t="shared" si="40"/>
        <v>0</v>
      </c>
      <c r="T186" s="6">
        <f t="shared" si="41"/>
        <v>0</v>
      </c>
    </row>
    <row r="187" spans="1:20">
      <c r="A187">
        <f t="shared" si="36"/>
        <v>182</v>
      </c>
      <c r="M187" s="22">
        <f t="shared" si="35"/>
        <v>0</v>
      </c>
      <c r="N187" s="5">
        <f t="shared" si="37"/>
        <v>0</v>
      </c>
      <c r="O187" s="5">
        <f t="shared" si="38"/>
        <v>0</v>
      </c>
      <c r="P187" s="5">
        <f t="shared" si="39"/>
        <v>0</v>
      </c>
      <c r="Q187" s="5">
        <f t="shared" si="42"/>
        <v>0</v>
      </c>
      <c r="R187" s="6">
        <f t="shared" si="43"/>
        <v>0</v>
      </c>
      <c r="S187" s="6">
        <f t="shared" si="40"/>
        <v>0</v>
      </c>
      <c r="T187" s="6">
        <f t="shared" si="41"/>
        <v>0</v>
      </c>
    </row>
    <row r="188" spans="1:20">
      <c r="A188">
        <f t="shared" si="36"/>
        <v>183</v>
      </c>
      <c r="M188" s="22">
        <f t="shared" si="35"/>
        <v>0</v>
      </c>
      <c r="N188" s="5">
        <f t="shared" si="37"/>
        <v>0</v>
      </c>
      <c r="O188" s="5">
        <f t="shared" si="38"/>
        <v>0</v>
      </c>
      <c r="P188" s="5">
        <f t="shared" si="39"/>
        <v>0</v>
      </c>
      <c r="Q188" s="5">
        <f t="shared" si="42"/>
        <v>0</v>
      </c>
      <c r="R188" s="6">
        <f t="shared" si="43"/>
        <v>0</v>
      </c>
      <c r="S188" s="6">
        <f t="shared" si="40"/>
        <v>0</v>
      </c>
      <c r="T188" s="6">
        <f t="shared" si="41"/>
        <v>0</v>
      </c>
    </row>
    <row r="189" spans="1:20">
      <c r="A189">
        <f t="shared" si="36"/>
        <v>184</v>
      </c>
      <c r="M189" s="22">
        <f t="shared" si="35"/>
        <v>0</v>
      </c>
      <c r="N189" s="5">
        <f t="shared" si="37"/>
        <v>0</v>
      </c>
      <c r="O189" s="5">
        <f t="shared" si="38"/>
        <v>0</v>
      </c>
      <c r="P189" s="5">
        <f t="shared" si="39"/>
        <v>0</v>
      </c>
      <c r="Q189" s="5">
        <f t="shared" si="42"/>
        <v>0</v>
      </c>
      <c r="R189" s="6">
        <f t="shared" si="43"/>
        <v>0</v>
      </c>
      <c r="S189" s="6">
        <f t="shared" si="40"/>
        <v>0</v>
      </c>
      <c r="T189" s="6">
        <f t="shared" si="41"/>
        <v>0</v>
      </c>
    </row>
    <row r="190" spans="1:20">
      <c r="A190">
        <f t="shared" si="36"/>
        <v>185</v>
      </c>
      <c r="M190" s="22">
        <f t="shared" si="35"/>
        <v>0</v>
      </c>
      <c r="N190" s="5">
        <f t="shared" si="37"/>
        <v>0</v>
      </c>
      <c r="O190" s="5">
        <f t="shared" si="38"/>
        <v>0</v>
      </c>
      <c r="P190" s="5">
        <f t="shared" si="39"/>
        <v>0</v>
      </c>
      <c r="Q190" s="5">
        <f t="shared" si="42"/>
        <v>0</v>
      </c>
      <c r="R190" s="6">
        <f t="shared" si="43"/>
        <v>0</v>
      </c>
      <c r="S190" s="6">
        <f t="shared" si="40"/>
        <v>0</v>
      </c>
      <c r="T190" s="6">
        <f t="shared" si="41"/>
        <v>0</v>
      </c>
    </row>
    <row r="191" spans="1:20">
      <c r="A191">
        <f t="shared" si="36"/>
        <v>186</v>
      </c>
      <c r="M191" s="22">
        <f t="shared" si="35"/>
        <v>0</v>
      </c>
      <c r="N191" s="5">
        <f t="shared" si="37"/>
        <v>0</v>
      </c>
      <c r="O191" s="5">
        <f t="shared" si="38"/>
        <v>0</v>
      </c>
      <c r="P191" s="5">
        <f t="shared" si="39"/>
        <v>0</v>
      </c>
      <c r="Q191" s="5">
        <f t="shared" si="42"/>
        <v>0</v>
      </c>
      <c r="R191" s="6">
        <f t="shared" si="43"/>
        <v>0</v>
      </c>
      <c r="S191" s="6">
        <f t="shared" si="40"/>
        <v>0</v>
      </c>
      <c r="T191" s="6">
        <f t="shared" si="41"/>
        <v>0</v>
      </c>
    </row>
    <row r="192" spans="1:20">
      <c r="A192">
        <f t="shared" si="36"/>
        <v>187</v>
      </c>
      <c r="M192" s="22">
        <f t="shared" si="35"/>
        <v>0</v>
      </c>
      <c r="N192" s="5">
        <f t="shared" si="37"/>
        <v>0</v>
      </c>
      <c r="O192" s="5">
        <f t="shared" si="38"/>
        <v>0</v>
      </c>
      <c r="P192" s="5">
        <f t="shared" si="39"/>
        <v>0</v>
      </c>
      <c r="Q192" s="5">
        <f t="shared" si="42"/>
        <v>0</v>
      </c>
      <c r="R192" s="6">
        <f t="shared" si="43"/>
        <v>0</v>
      </c>
      <c r="S192" s="6">
        <f t="shared" si="40"/>
        <v>0</v>
      </c>
      <c r="T192" s="6">
        <f t="shared" si="41"/>
        <v>0</v>
      </c>
    </row>
    <row r="193" spans="1:20">
      <c r="A193">
        <f t="shared" si="36"/>
        <v>188</v>
      </c>
      <c r="M193" s="22">
        <f t="shared" si="35"/>
        <v>0</v>
      </c>
      <c r="N193" s="5">
        <f t="shared" si="37"/>
        <v>0</v>
      </c>
      <c r="O193" s="5">
        <f t="shared" si="38"/>
        <v>0</v>
      </c>
      <c r="P193" s="5">
        <f t="shared" si="39"/>
        <v>0</v>
      </c>
      <c r="Q193" s="5">
        <f t="shared" si="42"/>
        <v>0</v>
      </c>
      <c r="R193" s="6">
        <f t="shared" si="43"/>
        <v>0</v>
      </c>
      <c r="S193" s="6">
        <f t="shared" si="40"/>
        <v>0</v>
      </c>
      <c r="T193" s="6">
        <f t="shared" si="41"/>
        <v>0</v>
      </c>
    </row>
    <row r="194" spans="1:20">
      <c r="A194">
        <f t="shared" si="36"/>
        <v>189</v>
      </c>
      <c r="M194" s="22">
        <f t="shared" si="35"/>
        <v>0</v>
      </c>
      <c r="N194" s="5">
        <f t="shared" si="37"/>
        <v>0</v>
      </c>
      <c r="O194" s="5">
        <f t="shared" si="38"/>
        <v>0</v>
      </c>
      <c r="P194" s="5">
        <f t="shared" si="39"/>
        <v>0</v>
      </c>
      <c r="Q194" s="5">
        <f t="shared" si="42"/>
        <v>0</v>
      </c>
      <c r="R194" s="6">
        <f t="shared" si="43"/>
        <v>0</v>
      </c>
      <c r="S194" s="6">
        <f t="shared" si="40"/>
        <v>0</v>
      </c>
      <c r="T194" s="6">
        <f t="shared" si="41"/>
        <v>0</v>
      </c>
    </row>
    <row r="195" spans="1:20">
      <c r="A195">
        <f t="shared" si="36"/>
        <v>190</v>
      </c>
      <c r="M195" s="22">
        <f t="shared" si="35"/>
        <v>0</v>
      </c>
      <c r="N195" s="5">
        <f t="shared" si="37"/>
        <v>0</v>
      </c>
      <c r="O195" s="5">
        <f t="shared" si="38"/>
        <v>0</v>
      </c>
      <c r="P195" s="5">
        <f t="shared" si="39"/>
        <v>0</v>
      </c>
      <c r="Q195" s="5">
        <f t="shared" si="42"/>
        <v>0</v>
      </c>
      <c r="R195" s="6">
        <f t="shared" si="43"/>
        <v>0</v>
      </c>
      <c r="S195" s="6">
        <f t="shared" si="40"/>
        <v>0</v>
      </c>
      <c r="T195" s="6">
        <f t="shared" si="41"/>
        <v>0</v>
      </c>
    </row>
    <row r="196" spans="1:20">
      <c r="A196">
        <f t="shared" si="36"/>
        <v>191</v>
      </c>
      <c r="M196" s="22">
        <f t="shared" si="35"/>
        <v>0</v>
      </c>
      <c r="N196" s="5">
        <f t="shared" si="37"/>
        <v>0</v>
      </c>
      <c r="O196" s="5">
        <f t="shared" si="38"/>
        <v>0</v>
      </c>
      <c r="P196" s="5">
        <f t="shared" si="39"/>
        <v>0</v>
      </c>
      <c r="Q196" s="5">
        <f t="shared" si="42"/>
        <v>0</v>
      </c>
      <c r="R196" s="6">
        <f t="shared" si="43"/>
        <v>0</v>
      </c>
      <c r="S196" s="6">
        <f t="shared" si="40"/>
        <v>0</v>
      </c>
      <c r="T196" s="6">
        <f t="shared" si="41"/>
        <v>0</v>
      </c>
    </row>
    <row r="197" spans="1:20">
      <c r="A197">
        <f t="shared" si="36"/>
        <v>192</v>
      </c>
      <c r="M197" s="22">
        <f t="shared" si="35"/>
        <v>0</v>
      </c>
      <c r="N197" s="5">
        <f t="shared" si="37"/>
        <v>0</v>
      </c>
      <c r="O197" s="5">
        <f t="shared" si="38"/>
        <v>0</v>
      </c>
      <c r="P197" s="5">
        <f t="shared" si="39"/>
        <v>0</v>
      </c>
      <c r="Q197" s="5">
        <f t="shared" si="42"/>
        <v>0</v>
      </c>
      <c r="R197" s="6">
        <f t="shared" si="43"/>
        <v>0</v>
      </c>
      <c r="S197" s="6">
        <f t="shared" si="40"/>
        <v>0</v>
      </c>
      <c r="T197" s="6">
        <f t="shared" si="41"/>
        <v>0</v>
      </c>
    </row>
    <row r="198" spans="1:20">
      <c r="A198">
        <f t="shared" si="36"/>
        <v>193</v>
      </c>
      <c r="M198" s="22">
        <f t="shared" si="35"/>
        <v>0</v>
      </c>
      <c r="N198" s="5">
        <f t="shared" si="37"/>
        <v>0</v>
      </c>
      <c r="O198" s="5">
        <f t="shared" si="38"/>
        <v>0</v>
      </c>
      <c r="P198" s="5">
        <f t="shared" si="39"/>
        <v>0</v>
      </c>
      <c r="Q198" s="5">
        <f t="shared" si="42"/>
        <v>0</v>
      </c>
      <c r="R198" s="6">
        <f t="shared" si="43"/>
        <v>0</v>
      </c>
      <c r="S198" s="6">
        <f t="shared" si="40"/>
        <v>0</v>
      </c>
      <c r="T198" s="6">
        <f t="shared" si="41"/>
        <v>0</v>
      </c>
    </row>
    <row r="199" spans="1:20">
      <c r="A199">
        <f t="shared" si="36"/>
        <v>194</v>
      </c>
      <c r="M199" s="22">
        <f t="shared" ref="M199:M205" si="44">IF(K199&gt;0,G199*L199*2+H199*L199+I199*L199*2/K199+J199*L199/K199,G199*L199*2+H199*L199)</f>
        <v>0</v>
      </c>
      <c r="N199" s="5">
        <f t="shared" si="37"/>
        <v>0</v>
      </c>
      <c r="O199" s="5">
        <f t="shared" si="38"/>
        <v>0</v>
      </c>
      <c r="P199" s="5">
        <f t="shared" si="39"/>
        <v>0</v>
      </c>
      <c r="Q199" s="5">
        <f t="shared" si="42"/>
        <v>0</v>
      </c>
      <c r="R199" s="6">
        <f t="shared" si="43"/>
        <v>0</v>
      </c>
      <c r="S199" s="6">
        <f t="shared" si="40"/>
        <v>0</v>
      </c>
      <c r="T199" s="6">
        <f t="shared" si="41"/>
        <v>0</v>
      </c>
    </row>
    <row r="200" spans="1:20">
      <c r="A200">
        <f t="shared" ref="A200:A205" si="45">A199+1</f>
        <v>195</v>
      </c>
      <c r="M200" s="22">
        <f t="shared" si="44"/>
        <v>0</v>
      </c>
      <c r="N200" s="5">
        <f t="shared" si="37"/>
        <v>0</v>
      </c>
      <c r="O200" s="5">
        <f t="shared" si="38"/>
        <v>0</v>
      </c>
      <c r="P200" s="5">
        <f t="shared" si="39"/>
        <v>0</v>
      </c>
      <c r="Q200" s="5">
        <f t="shared" si="42"/>
        <v>0</v>
      </c>
      <c r="R200" s="6">
        <f t="shared" si="43"/>
        <v>0</v>
      </c>
      <c r="S200" s="6">
        <f t="shared" si="40"/>
        <v>0</v>
      </c>
      <c r="T200" s="6">
        <f t="shared" si="41"/>
        <v>0</v>
      </c>
    </row>
    <row r="201" spans="1:20">
      <c r="A201">
        <f t="shared" si="45"/>
        <v>196</v>
      </c>
      <c r="M201" s="22">
        <f t="shared" si="44"/>
        <v>0</v>
      </c>
      <c r="N201" s="5">
        <f t="shared" si="37"/>
        <v>0</v>
      </c>
      <c r="O201" s="5">
        <f t="shared" si="38"/>
        <v>0</v>
      </c>
      <c r="P201" s="5">
        <f t="shared" si="39"/>
        <v>0</v>
      </c>
      <c r="Q201" s="5">
        <f t="shared" si="42"/>
        <v>0</v>
      </c>
      <c r="R201" s="6">
        <f t="shared" si="43"/>
        <v>0</v>
      </c>
      <c r="S201" s="6">
        <f t="shared" si="40"/>
        <v>0</v>
      </c>
      <c r="T201" s="6">
        <f t="shared" si="41"/>
        <v>0</v>
      </c>
    </row>
    <row r="202" spans="1:20">
      <c r="A202">
        <f t="shared" si="45"/>
        <v>197</v>
      </c>
      <c r="M202" s="22">
        <f t="shared" si="44"/>
        <v>0</v>
      </c>
      <c r="N202" s="5">
        <f t="shared" si="37"/>
        <v>0</v>
      </c>
      <c r="O202" s="5">
        <f t="shared" si="38"/>
        <v>0</v>
      </c>
      <c r="P202" s="5">
        <f t="shared" si="39"/>
        <v>0</v>
      </c>
      <c r="Q202" s="5">
        <f t="shared" si="42"/>
        <v>0</v>
      </c>
      <c r="R202" s="6">
        <f t="shared" si="43"/>
        <v>0</v>
      </c>
      <c r="S202" s="6">
        <f t="shared" si="40"/>
        <v>0</v>
      </c>
      <c r="T202" s="6">
        <f t="shared" si="41"/>
        <v>0</v>
      </c>
    </row>
    <row r="203" spans="1:20">
      <c r="A203">
        <f t="shared" si="45"/>
        <v>198</v>
      </c>
      <c r="M203" s="22">
        <f t="shared" si="44"/>
        <v>0</v>
      </c>
      <c r="N203" s="5">
        <f t="shared" si="37"/>
        <v>0</v>
      </c>
      <c r="O203" s="5">
        <f t="shared" si="38"/>
        <v>0</v>
      </c>
      <c r="P203" s="5">
        <f t="shared" si="39"/>
        <v>0</v>
      </c>
      <c r="Q203" s="5">
        <f t="shared" si="42"/>
        <v>0</v>
      </c>
      <c r="R203" s="6">
        <f t="shared" si="43"/>
        <v>0</v>
      </c>
      <c r="S203" s="6">
        <f t="shared" si="40"/>
        <v>0</v>
      </c>
      <c r="T203" s="6">
        <f t="shared" si="41"/>
        <v>0</v>
      </c>
    </row>
    <row r="204" spans="1:20">
      <c r="A204">
        <f t="shared" si="45"/>
        <v>199</v>
      </c>
      <c r="M204" s="22">
        <f t="shared" si="44"/>
        <v>0</v>
      </c>
      <c r="N204" s="5">
        <f t="shared" si="37"/>
        <v>0</v>
      </c>
      <c r="O204" s="5">
        <f t="shared" si="38"/>
        <v>0</v>
      </c>
      <c r="P204" s="5">
        <f t="shared" si="39"/>
        <v>0</v>
      </c>
      <c r="Q204" s="5">
        <f t="shared" si="42"/>
        <v>0</v>
      </c>
      <c r="R204" s="6">
        <f t="shared" si="43"/>
        <v>0</v>
      </c>
      <c r="S204" s="6">
        <f t="shared" si="40"/>
        <v>0</v>
      </c>
      <c r="T204" s="6">
        <f t="shared" si="41"/>
        <v>0</v>
      </c>
    </row>
    <row r="205" spans="1:20">
      <c r="A205">
        <f t="shared" si="45"/>
        <v>200</v>
      </c>
      <c r="M205" s="22">
        <f t="shared" si="44"/>
        <v>0</v>
      </c>
      <c r="N205" s="5">
        <f t="shared" si="37"/>
        <v>0</v>
      </c>
      <c r="O205" s="5">
        <f t="shared" si="38"/>
        <v>0</v>
      </c>
      <c r="P205" s="5">
        <f t="shared" si="39"/>
        <v>0</v>
      </c>
      <c r="Q205" s="5">
        <f t="shared" si="42"/>
        <v>0</v>
      </c>
      <c r="R205" s="6">
        <f t="shared" si="43"/>
        <v>0</v>
      </c>
      <c r="S205" s="6">
        <f t="shared" si="40"/>
        <v>0</v>
      </c>
      <c r="T205" s="6">
        <f t="shared" si="41"/>
        <v>0</v>
      </c>
    </row>
  </sheetData>
  <mergeCells count="10">
    <mergeCell ref="A1:A3"/>
    <mergeCell ref="E1:E2"/>
    <mergeCell ref="F1:F2"/>
    <mergeCell ref="I1:K1"/>
    <mergeCell ref="M1:R2"/>
    <mergeCell ref="L1:L3"/>
    <mergeCell ref="G1:H1"/>
    <mergeCell ref="B1:B2"/>
    <mergeCell ref="C1:C2"/>
    <mergeCell ref="D1:D2"/>
  </mergeCells>
  <phoneticPr fontId="4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50" zoomScaleNormal="150" zoomScalePageLayoutView="150" workbookViewId="0">
      <selection activeCell="A21" sqref="A21"/>
    </sheetView>
  </sheetViews>
  <sheetFormatPr baseColWidth="10" defaultColWidth="11.5" defaultRowHeight="14" x14ac:dyDescent="0"/>
  <cols>
    <col min="1" max="1" width="27.83203125" customWidth="1"/>
  </cols>
  <sheetData>
    <row r="1" spans="1:1">
      <c r="A1" t="s">
        <v>8</v>
      </c>
    </row>
    <row r="2" spans="1:1">
      <c r="A2" t="s">
        <v>68</v>
      </c>
    </row>
    <row r="3" spans="1:1">
      <c r="A3" t="s">
        <v>9</v>
      </c>
    </row>
    <row r="4" spans="1:1">
      <c r="A4" t="s">
        <v>58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50" zoomScaleNormal="150" zoomScalePageLayoutView="150" workbookViewId="0">
      <selection activeCell="B2" sqref="B2"/>
    </sheetView>
  </sheetViews>
  <sheetFormatPr baseColWidth="10" defaultColWidth="11.5" defaultRowHeight="14" x14ac:dyDescent="0"/>
  <cols>
    <col min="1" max="1" width="37.33203125" customWidth="1"/>
    <col min="4" max="4" width="6.5" customWidth="1"/>
  </cols>
  <sheetData>
    <row r="1" spans="1:12" ht="14" customHeight="1">
      <c r="B1" s="36" t="s">
        <v>10</v>
      </c>
      <c r="C1" s="36"/>
      <c r="D1" s="18"/>
      <c r="E1" s="43" t="s">
        <v>3</v>
      </c>
      <c r="F1" s="42" t="s">
        <v>4</v>
      </c>
      <c r="G1" s="42" t="s">
        <v>21</v>
      </c>
      <c r="H1" s="42" t="s">
        <v>22</v>
      </c>
      <c r="I1" s="42" t="s">
        <v>5</v>
      </c>
      <c r="J1" s="42" t="s">
        <v>6</v>
      </c>
    </row>
    <row r="2" spans="1:12" ht="28" customHeight="1">
      <c r="B2" s="10"/>
      <c r="C2" s="11" t="s">
        <v>2</v>
      </c>
      <c r="D2" s="11"/>
      <c r="E2" s="43"/>
      <c r="F2" s="42"/>
      <c r="G2" s="42"/>
      <c r="H2" s="42"/>
      <c r="I2" s="42"/>
      <c r="J2" s="42"/>
    </row>
    <row r="3" spans="1:12">
      <c r="A3" t="s">
        <v>73</v>
      </c>
      <c r="B3">
        <f>entry!B4</f>
        <v>0</v>
      </c>
      <c r="C3" t="e">
        <f>B3/B$12</f>
        <v>#DIV/0!</v>
      </c>
    </row>
    <row r="4" spans="1:12">
      <c r="A4" t="s">
        <v>27</v>
      </c>
      <c r="B4" s="10">
        <f>entry!C4</f>
        <v>0</v>
      </c>
      <c r="C4" s="12" t="e">
        <f t="shared" ref="C4:C8" si="0">B4/B$12</f>
        <v>#DIV/0!</v>
      </c>
      <c r="D4" s="12"/>
      <c r="E4" s="13"/>
      <c r="F4" s="10"/>
      <c r="G4" s="10"/>
      <c r="H4" s="10"/>
      <c r="I4" s="10"/>
      <c r="J4" s="10"/>
    </row>
    <row r="5" spans="1:12">
      <c r="A5" t="s">
        <v>28</v>
      </c>
      <c r="B5" s="10">
        <f>entry!D4</f>
        <v>0</v>
      </c>
      <c r="C5" s="12" t="e">
        <f t="shared" si="0"/>
        <v>#DIV/0!</v>
      </c>
      <c r="D5" s="12"/>
      <c r="E5" s="13"/>
      <c r="F5" s="10"/>
      <c r="G5" s="10"/>
      <c r="H5" s="10"/>
      <c r="I5" s="10"/>
      <c r="J5" s="10"/>
    </row>
    <row r="6" spans="1:12">
      <c r="A6" t="s">
        <v>74</v>
      </c>
      <c r="B6" s="10">
        <f>entry!E4</f>
        <v>0</v>
      </c>
      <c r="C6" s="12" t="e">
        <f t="shared" si="0"/>
        <v>#DIV/0!</v>
      </c>
      <c r="D6" s="12"/>
      <c r="E6" s="13"/>
      <c r="F6" s="10"/>
      <c r="G6" s="10"/>
      <c r="H6" s="10"/>
      <c r="I6" s="10"/>
      <c r="J6" s="10"/>
    </row>
    <row r="7" spans="1:12">
      <c r="A7" t="s">
        <v>75</v>
      </c>
      <c r="B7" s="10">
        <f>entry!G4</f>
        <v>0</v>
      </c>
      <c r="C7" s="12" t="e">
        <f t="shared" si="0"/>
        <v>#DIV/0!</v>
      </c>
      <c r="D7" s="12"/>
      <c r="E7" s="13"/>
      <c r="F7" s="10"/>
      <c r="G7" s="10"/>
      <c r="H7" s="10"/>
      <c r="I7" s="10"/>
      <c r="J7" s="10"/>
    </row>
    <row r="8" spans="1:12">
      <c r="A8" t="s">
        <v>76</v>
      </c>
      <c r="B8" s="10">
        <f>entry!H4</f>
        <v>0</v>
      </c>
      <c r="C8" s="12" t="e">
        <f t="shared" si="0"/>
        <v>#DIV/0!</v>
      </c>
      <c r="D8" s="12"/>
      <c r="E8" s="13"/>
      <c r="F8" s="10"/>
      <c r="G8" s="10"/>
      <c r="H8" s="10"/>
      <c r="I8" s="10"/>
      <c r="J8" s="10"/>
    </row>
    <row r="9" spans="1:12">
      <c r="A9" t="s">
        <v>77</v>
      </c>
      <c r="B9" s="10">
        <f>entry!I4</f>
        <v>0</v>
      </c>
      <c r="C9" s="12" t="e">
        <f>B9/B$12</f>
        <v>#DIV/0!</v>
      </c>
      <c r="D9" s="12"/>
      <c r="E9" s="13"/>
      <c r="F9" s="10"/>
      <c r="G9" s="10"/>
      <c r="H9" s="10"/>
      <c r="I9" s="10"/>
      <c r="J9" s="10"/>
    </row>
    <row r="10" spans="1:12">
      <c r="A10" t="s">
        <v>78</v>
      </c>
      <c r="B10" s="10">
        <f>entry!J4</f>
        <v>0</v>
      </c>
      <c r="C10" s="12" t="e">
        <f>B10/B$12</f>
        <v>#DIV/0!</v>
      </c>
      <c r="D10" s="12"/>
      <c r="E10" s="13"/>
      <c r="F10" s="10"/>
      <c r="G10" s="10"/>
      <c r="H10" s="10"/>
      <c r="I10" s="10"/>
      <c r="J10" s="10"/>
    </row>
    <row r="11" spans="1:12">
      <c r="A11" t="s">
        <v>30</v>
      </c>
      <c r="B11" s="10">
        <f>entry!F4</f>
        <v>0</v>
      </c>
      <c r="C11" s="12" t="e">
        <f>B11/B$12</f>
        <v>#DIV/0!</v>
      </c>
      <c r="D11" s="12"/>
      <c r="E11" s="13"/>
      <c r="F11" s="10"/>
      <c r="G11" s="10"/>
      <c r="H11" s="10"/>
      <c r="I11" s="10"/>
      <c r="J11" s="10"/>
    </row>
    <row r="12" spans="1:12">
      <c r="A12" t="s">
        <v>7</v>
      </c>
      <c r="B12" s="10">
        <f>SUM(B4:B11)</f>
        <v>0</v>
      </c>
      <c r="E12" s="13"/>
      <c r="F12" s="10"/>
      <c r="G12" s="10"/>
      <c r="H12" s="10"/>
      <c r="I12" s="10"/>
      <c r="J12" s="10"/>
    </row>
    <row r="13" spans="1:12">
      <c r="A13" t="s">
        <v>72</v>
      </c>
      <c r="B13" s="10"/>
      <c r="D13">
        <f>entry2!B2</f>
        <v>0</v>
      </c>
      <c r="E13" s="13"/>
      <c r="F13" s="10"/>
      <c r="G13" s="10"/>
      <c r="H13" s="10"/>
      <c r="I13" s="10"/>
      <c r="J13" s="10"/>
      <c r="L13" s="34"/>
    </row>
    <row r="14" spans="1:12">
      <c r="A14" t="s">
        <v>9</v>
      </c>
      <c r="B14" s="10"/>
      <c r="D14">
        <f>entry2!B3</f>
        <v>0</v>
      </c>
      <c r="E14" s="13"/>
      <c r="F14" s="17"/>
      <c r="G14" s="17"/>
      <c r="H14" s="17"/>
      <c r="I14" s="17"/>
      <c r="J14" s="10"/>
    </row>
    <row r="15" spans="1:12">
      <c r="A15" s="24" t="s">
        <v>12</v>
      </c>
      <c r="B15" s="10">
        <f>entry!M4</f>
        <v>0</v>
      </c>
      <c r="C15" s="12"/>
      <c r="D15" s="12"/>
      <c r="E15" s="31" t="e">
        <f>B15/D$13</f>
        <v>#DIV/0!</v>
      </c>
      <c r="F15" s="17" t="e">
        <f>E15*D$14</f>
        <v>#DIV/0!</v>
      </c>
      <c r="G15" s="17" t="e">
        <f>F15/D14/(C7+C8+C9+C10)</f>
        <v>#DIV/0!</v>
      </c>
      <c r="H15" s="17" t="e">
        <f>G15*35</f>
        <v>#DIV/0!</v>
      </c>
      <c r="I15" s="17" t="e">
        <f>E15*35</f>
        <v>#DIV/0!</v>
      </c>
      <c r="J15" s="10" t="e">
        <f t="shared" ref="J15:J20" si="1">F15*35</f>
        <v>#DIV/0!</v>
      </c>
    </row>
    <row r="16" spans="1:12">
      <c r="A16" s="23" t="s">
        <v>13</v>
      </c>
      <c r="B16" s="10">
        <f>entry!N4</f>
        <v>0</v>
      </c>
      <c r="E16" s="13" t="e">
        <f>B16/D$13</f>
        <v>#DIV/0!</v>
      </c>
      <c r="F16" s="17" t="e">
        <f>E16*D$14</f>
        <v>#DIV/0!</v>
      </c>
      <c r="G16" s="17" t="e">
        <f>F16/D14/(C7+C8+C9+C10)</f>
        <v>#DIV/0!</v>
      </c>
      <c r="H16" s="17" t="e">
        <f>G16*35</f>
        <v>#DIV/0!</v>
      </c>
      <c r="I16" s="17" t="e">
        <f>E16*35</f>
        <v>#DIV/0!</v>
      </c>
      <c r="J16" s="10" t="e">
        <f t="shared" si="1"/>
        <v>#DIV/0!</v>
      </c>
    </row>
    <row r="17" spans="1:11">
      <c r="A17" s="23" t="s">
        <v>19</v>
      </c>
      <c r="B17" s="10">
        <f>entry!O4</f>
        <v>0</v>
      </c>
      <c r="E17" s="13" t="e">
        <f>B17/D$13</f>
        <v>#DIV/0!</v>
      </c>
      <c r="F17" s="17" t="e">
        <f>E17*D$14</f>
        <v>#DIV/0!</v>
      </c>
      <c r="G17" s="17"/>
      <c r="H17" s="17"/>
      <c r="I17" s="17" t="e">
        <f>E17*35</f>
        <v>#DIV/0!</v>
      </c>
      <c r="J17" s="10" t="e">
        <f t="shared" si="1"/>
        <v>#DIV/0!</v>
      </c>
    </row>
    <row r="18" spans="1:11">
      <c r="A18" s="25" t="s">
        <v>14</v>
      </c>
      <c r="B18" s="10">
        <f>entry!P4</f>
        <v>0</v>
      </c>
      <c r="E18" s="13" t="e">
        <f>B18/D$13</f>
        <v>#DIV/0!</v>
      </c>
      <c r="F18" s="17" t="e">
        <f>E18*D$14</f>
        <v>#DIV/0!</v>
      </c>
      <c r="G18" s="17"/>
      <c r="H18" s="17"/>
      <c r="I18" s="17" t="e">
        <f>E18*35</f>
        <v>#DIV/0!</v>
      </c>
      <c r="J18" s="10" t="e">
        <f>F18*35</f>
        <v>#DIV/0!</v>
      </c>
    </row>
    <row r="19" spans="1:11">
      <c r="A19" s="25"/>
      <c r="B19" s="10"/>
      <c r="F19" s="27"/>
      <c r="G19" s="27"/>
      <c r="H19" s="27"/>
      <c r="I19" s="27"/>
    </row>
    <row r="20" spans="1:11">
      <c r="A20" s="25" t="s">
        <v>20</v>
      </c>
      <c r="B20" s="10">
        <f>B16+B18</f>
        <v>0</v>
      </c>
      <c r="E20" s="13" t="e">
        <f>B20/D13</f>
        <v>#DIV/0!</v>
      </c>
      <c r="F20" s="17" t="e">
        <f>E20*D$14</f>
        <v>#DIV/0!</v>
      </c>
      <c r="G20" s="17"/>
      <c r="H20" s="17"/>
      <c r="I20" s="17" t="e">
        <f>E20*35</f>
        <v>#DIV/0!</v>
      </c>
      <c r="J20" s="10" t="e">
        <f t="shared" si="1"/>
        <v>#DIV/0!</v>
      </c>
    </row>
    <row r="21" spans="1:11">
      <c r="A21" s="23" t="s">
        <v>15</v>
      </c>
      <c r="B21" s="10">
        <f>entry!Q4</f>
        <v>0</v>
      </c>
      <c r="E21" s="13" t="e">
        <f>B21/D$13</f>
        <v>#DIV/0!</v>
      </c>
      <c r="F21" s="17" t="e">
        <f>E21*D$14</f>
        <v>#DIV/0!</v>
      </c>
      <c r="G21" s="17"/>
      <c r="H21" s="17"/>
      <c r="I21" s="17" t="e">
        <f>E21*35</f>
        <v>#DIV/0!</v>
      </c>
      <c r="J21" s="10" t="e">
        <f>F21*35</f>
        <v>#DIV/0!</v>
      </c>
    </row>
    <row r="22" spans="1:11">
      <c r="A22" s="23" t="s">
        <v>16</v>
      </c>
      <c r="B22" s="10">
        <f>entry!R4</f>
        <v>0</v>
      </c>
      <c r="E22" s="14" t="e">
        <f>B22/D13</f>
        <v>#DIV/0!</v>
      </c>
      <c r="F22" s="26" t="e">
        <f>E22*D14</f>
        <v>#DIV/0!</v>
      </c>
      <c r="G22" s="17"/>
      <c r="H22" s="17"/>
      <c r="I22" s="17" t="e">
        <f>E22*35</f>
        <v>#DIV/0!</v>
      </c>
      <c r="J22" s="10" t="e">
        <f>F22*35</f>
        <v>#DIV/0!</v>
      </c>
    </row>
    <row r="23" spans="1:11">
      <c r="A23" s="15"/>
      <c r="E23" s="26"/>
      <c r="F23" s="17"/>
      <c r="G23" s="17"/>
      <c r="H23" s="17"/>
      <c r="I23" s="17"/>
      <c r="J23" s="17"/>
      <c r="K23" s="27"/>
    </row>
    <row r="24" spans="1:11">
      <c r="A24" s="16"/>
      <c r="B24" s="10"/>
      <c r="E24" s="26"/>
      <c r="F24" s="17"/>
      <c r="G24" s="17"/>
      <c r="H24" s="17"/>
      <c r="I24" s="17"/>
      <c r="J24" s="17"/>
      <c r="K24" s="27"/>
    </row>
    <row r="25" spans="1:11">
      <c r="A25" s="16"/>
      <c r="B25" s="10"/>
      <c r="E25" s="26"/>
      <c r="F25" s="17"/>
      <c r="G25" s="17"/>
      <c r="H25" s="17"/>
      <c r="I25" s="17"/>
      <c r="J25" s="17"/>
      <c r="K25" s="27"/>
    </row>
    <row r="26" spans="1:11">
      <c r="A26" s="33" t="s">
        <v>17</v>
      </c>
      <c r="B26" s="10"/>
      <c r="E26" s="26"/>
      <c r="F26" s="17"/>
      <c r="G26" s="17"/>
      <c r="H26" s="17"/>
      <c r="I26" s="17"/>
      <c r="J26" s="17"/>
      <c r="K26" s="27"/>
    </row>
    <row r="27" spans="1:11">
      <c r="A27" s="33" t="s">
        <v>69</v>
      </c>
      <c r="B27" s="10"/>
      <c r="E27" s="27"/>
      <c r="F27" s="27"/>
      <c r="G27" s="27"/>
      <c r="H27" s="27"/>
      <c r="I27" s="27"/>
      <c r="J27" s="27"/>
      <c r="K27" s="27"/>
    </row>
    <row r="28" spans="1:11">
      <c r="A28" s="33" t="s">
        <v>70</v>
      </c>
      <c r="E28" s="27"/>
      <c r="F28" s="27"/>
      <c r="G28" s="27"/>
      <c r="H28" s="27"/>
      <c r="I28" s="27"/>
      <c r="J28" s="27"/>
      <c r="K28" s="27"/>
    </row>
    <row r="29" spans="1:11">
      <c r="A29" s="33" t="s">
        <v>71</v>
      </c>
    </row>
    <row r="30" spans="1:11">
      <c r="A30" s="33" t="s">
        <v>18</v>
      </c>
    </row>
    <row r="31" spans="1:11">
      <c r="A31" s="33" t="s">
        <v>57</v>
      </c>
    </row>
    <row r="32" spans="1:11">
      <c r="A32" s="1"/>
    </row>
    <row r="33" spans="1:1">
      <c r="A33" s="1"/>
    </row>
  </sheetData>
  <mergeCells count="7">
    <mergeCell ref="B1:C1"/>
    <mergeCell ref="J1:J2"/>
    <mergeCell ref="E1:E2"/>
    <mergeCell ref="F1:F2"/>
    <mergeCell ref="G1:G2"/>
    <mergeCell ref="H1:H2"/>
    <mergeCell ref="I1:I2"/>
  </mergeCells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150" zoomScaleNormal="150" zoomScalePageLayoutView="150" workbookViewId="0">
      <selection activeCell="C14" sqref="C14"/>
    </sheetView>
  </sheetViews>
  <sheetFormatPr baseColWidth="10" defaultColWidth="8.83203125" defaultRowHeight="14" x14ac:dyDescent="0"/>
  <cols>
    <col min="1" max="1" width="11.1640625" customWidth="1"/>
    <col min="2" max="2" width="12" bestFit="1" customWidth="1"/>
    <col min="3" max="3" width="24.83203125" bestFit="1" customWidth="1"/>
    <col min="4" max="4" width="17.5" bestFit="1" customWidth="1"/>
    <col min="5" max="5" width="4.1640625" bestFit="1" customWidth="1"/>
  </cols>
  <sheetData>
    <row r="1" spans="1:4">
      <c r="A1" t="s">
        <v>41</v>
      </c>
    </row>
    <row r="2" spans="1:4">
      <c r="A2" t="s">
        <v>42</v>
      </c>
    </row>
    <row r="3" spans="1:4">
      <c r="A3" t="s">
        <v>43</v>
      </c>
    </row>
    <row r="4" spans="1:4">
      <c r="A4" t="s">
        <v>59</v>
      </c>
    </row>
    <row r="5" spans="1:4">
      <c r="A5" t="s">
        <v>44</v>
      </c>
    </row>
    <row r="6" spans="1:4">
      <c r="A6" t="s">
        <v>45</v>
      </c>
    </row>
    <row r="7" spans="1:4">
      <c r="B7" t="s">
        <v>46</v>
      </c>
      <c r="C7" t="s">
        <v>63</v>
      </c>
      <c r="D7" t="s">
        <v>47</v>
      </c>
    </row>
    <row r="8" spans="1:4">
      <c r="B8" t="s">
        <v>48</v>
      </c>
      <c r="D8" t="s">
        <v>49</v>
      </c>
    </row>
    <row r="9" spans="1:4">
      <c r="A9" t="s">
        <v>11</v>
      </c>
      <c r="B9">
        <v>9449766.8811619598</v>
      </c>
      <c r="D9">
        <v>445.75524817804217</v>
      </c>
    </row>
    <row r="10" spans="1:4">
      <c r="A10" t="s">
        <v>64</v>
      </c>
      <c r="B10">
        <f>[1]Sonoma!$I$87+[1]Sonoma!$I$88</f>
        <v>7319.32367240644</v>
      </c>
      <c r="D10">
        <f>0.1321405121272+0.843276384</f>
        <v>0.97541689612720006</v>
      </c>
    </row>
    <row r="12" spans="1:4">
      <c r="A12" s="30"/>
      <c r="B12" s="30" t="s">
        <v>60</v>
      </c>
      <c r="C12" s="30" t="s">
        <v>61</v>
      </c>
      <c r="D12" s="30" t="s">
        <v>50</v>
      </c>
    </row>
    <row r="13" spans="1:4">
      <c r="A13" s="30" t="s">
        <v>11</v>
      </c>
      <c r="B13">
        <f>345.996948684937/1000000</f>
        <v>3.4599694868493703E-4</v>
      </c>
      <c r="C13" s="30">
        <f>B9/(D9*1000)</f>
        <v>21.199451761446369</v>
      </c>
      <c r="D13" s="30">
        <f>(B13*2200)</f>
        <v>0.76119328710686152</v>
      </c>
    </row>
    <row r="14" spans="1:4">
      <c r="A14" s="30" t="s">
        <v>64</v>
      </c>
      <c r="B14">
        <f>1217.312847/1000000</f>
        <v>1.217312847E-3</v>
      </c>
      <c r="C14" s="30">
        <f>B10/(D10*1000)</f>
        <v>7.5037901244761267</v>
      </c>
      <c r="D14" s="30">
        <f>(B14*2200)</f>
        <v>2.6780882633999998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150" zoomScaleNormal="150" zoomScalePageLayoutView="150" workbookViewId="0">
      <selection activeCell="D1" sqref="D1:D1048576"/>
    </sheetView>
  </sheetViews>
  <sheetFormatPr baseColWidth="10" defaultColWidth="11.5" defaultRowHeight="14" x14ac:dyDescent="0"/>
  <cols>
    <col min="1" max="1" width="21" customWidth="1"/>
    <col min="2" max="2" width="21.1640625" customWidth="1"/>
  </cols>
  <sheetData>
    <row r="1" spans="1:2">
      <c r="A1" s="44" t="s">
        <v>65</v>
      </c>
      <c r="B1" s="44"/>
    </row>
    <row r="2" spans="1:2">
      <c r="A2" s="35" t="s">
        <v>66</v>
      </c>
      <c r="B2" s="35" t="s">
        <v>67</v>
      </c>
    </row>
  </sheetData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entry</vt:lpstr>
      <vt:lpstr>entry2</vt:lpstr>
      <vt:lpstr>summary</vt:lpstr>
      <vt:lpstr>EMFAC</vt:lpstr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Dolginow</dc:creator>
  <cp:lastModifiedBy>Karen Gardner</cp:lastModifiedBy>
  <dcterms:created xsi:type="dcterms:W3CDTF">2012-12-11T22:47:12Z</dcterms:created>
  <dcterms:modified xsi:type="dcterms:W3CDTF">2014-05-08T22:47:49Z</dcterms:modified>
</cp:coreProperties>
</file>